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firstSheet="13" activeTab="13"/>
  </bookViews>
  <sheets>
    <sheet name="Snittliste" sheetId="1" state="hidden" r:id="rId1"/>
    <sheet name="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r:id="rId14"/>
    <sheet name="Junior Mjøscup" sheetId="15" r:id="rId15"/>
    <sheet name="Totalliste" sheetId="16" r:id="rId16"/>
    <sheet name="Finaler" sheetId="17" state="hidden" r:id="rId17"/>
    <sheet name="Premieoversikt" sheetId="18" state="hidden" r:id="rId18"/>
  </sheets>
  <definedNames/>
  <calcPr fullCalcOnLoad="1"/>
</workbook>
</file>

<file path=xl/sharedStrings.xml><?xml version="1.0" encoding="utf-8"?>
<sst xmlns="http://schemas.openxmlformats.org/spreadsheetml/2006/main" count="2850" uniqueCount="565">
  <si>
    <t>Nr</t>
  </si>
  <si>
    <t>Lisens</t>
  </si>
  <si>
    <t>Navn</t>
  </si>
  <si>
    <t>Klubb</t>
  </si>
  <si>
    <t>Snitt</t>
  </si>
  <si>
    <t>Total hcp.</t>
  </si>
  <si>
    <t>Spilt</t>
  </si>
  <si>
    <t>Sum</t>
  </si>
  <si>
    <t>Beregning</t>
  </si>
  <si>
    <t>Hcp.</t>
  </si>
  <si>
    <t>Hcp &lt;0 &gt;38</t>
  </si>
  <si>
    <t>Stian Olsen</t>
  </si>
  <si>
    <t>Briskebyen</t>
  </si>
  <si>
    <t>Rolf J. Boysen</t>
  </si>
  <si>
    <t>Bekkelaget</t>
  </si>
  <si>
    <t>Tor Inge Jansen</t>
  </si>
  <si>
    <t>Tommy Johannessen</t>
  </si>
  <si>
    <t>Gjøvik</t>
  </si>
  <si>
    <t>Helge Paulsen</t>
  </si>
  <si>
    <t>Glåmdal</t>
  </si>
  <si>
    <t>Grace Torgeirson</t>
  </si>
  <si>
    <t>John Fossum</t>
  </si>
  <si>
    <t>Arne Svein Strøm</t>
  </si>
  <si>
    <t>Bjørn Einar Rudshagen</t>
  </si>
  <si>
    <t>Solør</t>
  </si>
  <si>
    <t>Kjell Ivar Holthe</t>
  </si>
  <si>
    <t>Håvard Brandett</t>
  </si>
  <si>
    <t>Knut Ingar Lundsæther</t>
  </si>
  <si>
    <t>Harry Engebakken</t>
  </si>
  <si>
    <t>Gerd Brandett</t>
  </si>
  <si>
    <t>Lillian Larsen</t>
  </si>
  <si>
    <t>Christian Pettersen</t>
  </si>
  <si>
    <t>Tommy Brattbo</t>
  </si>
  <si>
    <t>Christer Aker</t>
  </si>
  <si>
    <t>Elverum</t>
  </si>
  <si>
    <t>Roger Johannessen</t>
  </si>
  <si>
    <t>Valdres</t>
  </si>
  <si>
    <t>Ola Bjørtomt</t>
  </si>
  <si>
    <t>Henning Haugum</t>
  </si>
  <si>
    <t>Trond Berg</t>
  </si>
  <si>
    <t>Per Kittelsen</t>
  </si>
  <si>
    <t>Odd G. Kaspersen</t>
  </si>
  <si>
    <t>Hans Olaussen</t>
  </si>
  <si>
    <t>Sean M. Hustveit</t>
  </si>
  <si>
    <t>Geir Ståle Kristiansen</t>
  </si>
  <si>
    <t>Anders Hansen</t>
  </si>
  <si>
    <t>Andreas Skoglund</t>
  </si>
  <si>
    <t>Anita Kalfoss</t>
  </si>
  <si>
    <t>Anja Bosdal</t>
  </si>
  <si>
    <t>Anne-Berit D Fjeld</t>
  </si>
  <si>
    <t>Bjørn Hagebakken</t>
  </si>
  <si>
    <t>Bosse Bengtsson</t>
  </si>
  <si>
    <t>Bosse Gundersen</t>
  </si>
  <si>
    <t>Catrine Myrvang</t>
  </si>
  <si>
    <t>Gro Sissel Hansen</t>
  </si>
  <si>
    <t>Gunn Slåtsveen</t>
  </si>
  <si>
    <t>Henning S. Arnestad</t>
  </si>
  <si>
    <t>Lillehammer</t>
  </si>
  <si>
    <t>Hilde Nystuen</t>
  </si>
  <si>
    <t>Joakim Botilsrud</t>
  </si>
  <si>
    <t>John Bergsløkken</t>
  </si>
  <si>
    <t>Kenneth Bengtsson</t>
  </si>
  <si>
    <t>Kenneth Johannessen</t>
  </si>
  <si>
    <t>Kristian Vorpnes</t>
  </si>
  <si>
    <t>Lars Ole Smith</t>
  </si>
  <si>
    <t>Lars Sætaberget</t>
  </si>
  <si>
    <t>Linn A Johannessen</t>
  </si>
  <si>
    <t>Lisa Marie Bergersen</t>
  </si>
  <si>
    <t>Marit Edvardsen</t>
  </si>
  <si>
    <t>Mattis Delerud</t>
  </si>
  <si>
    <t>May Britt Hansen</t>
  </si>
  <si>
    <t>Mette Braanaas</t>
  </si>
  <si>
    <t>Mick A. Melby</t>
  </si>
  <si>
    <t>Mona Danielsen</t>
  </si>
  <si>
    <t>Monica Bekkelund</t>
  </si>
  <si>
    <t>Morten Røstadstuen</t>
  </si>
  <si>
    <t>Per Ivar Keiserud</t>
  </si>
  <si>
    <t>Simen U. Solberg</t>
  </si>
  <si>
    <t>Siw Larsen</t>
  </si>
  <si>
    <t>Sondre H. Evensen</t>
  </si>
  <si>
    <t>Stephen Thune</t>
  </si>
  <si>
    <t>Sverre Langseth Luth</t>
  </si>
  <si>
    <t>Toril Dammen</t>
  </si>
  <si>
    <t>Tove Botilsrud</t>
  </si>
  <si>
    <t>Tove Stensby</t>
  </si>
  <si>
    <t>Trude A Bondeli</t>
  </si>
  <si>
    <t>Wenche Gram</t>
  </si>
  <si>
    <t>Britt-Elisabeth Åsmyr</t>
  </si>
  <si>
    <t>Grethe B. Øverby</t>
  </si>
  <si>
    <t>Arne Øygard</t>
  </si>
  <si>
    <t>Leif Arild Haugen</t>
  </si>
  <si>
    <t>Per Arne Lillehagen</t>
  </si>
  <si>
    <t>Bente J. Maliberget</t>
  </si>
  <si>
    <t>Jan Terje Mæhlum</t>
  </si>
  <si>
    <t>Sigbjørn Nesset</t>
  </si>
  <si>
    <t>Simen Skoglund</t>
  </si>
  <si>
    <t>Thomas Brendengen</t>
  </si>
  <si>
    <t>Anne Grethe Hansen</t>
  </si>
  <si>
    <t>Bengt S. Andersen</t>
  </si>
  <si>
    <t>Jarle Delbekk</t>
  </si>
  <si>
    <t>Mona L. Galåen</t>
  </si>
  <si>
    <t>Tom Ole Beck</t>
  </si>
  <si>
    <t>Eimund Smestad</t>
  </si>
  <si>
    <t>Emil A. Stensløkken</t>
  </si>
  <si>
    <t>Inge Hådem</t>
  </si>
  <si>
    <t>Kent Magnusson</t>
  </si>
  <si>
    <t>Kim Andre Bjørklund</t>
  </si>
  <si>
    <t>Lisbet Buserud</t>
  </si>
  <si>
    <t>Magnus Fjeld</t>
  </si>
  <si>
    <t>Anita Meiningen</t>
  </si>
  <si>
    <t>Anne E. Lien</t>
  </si>
  <si>
    <t>Arild Bergersen</t>
  </si>
  <si>
    <t>Berit Sletmoen</t>
  </si>
  <si>
    <t>Heidi K. Paulsen</t>
  </si>
  <si>
    <t>Rune Smedhaugen</t>
  </si>
  <si>
    <t>Sølvi Johnsen</t>
  </si>
  <si>
    <t>Ørjan Bergum</t>
  </si>
  <si>
    <t>Bent Krister Mathisen</t>
  </si>
  <si>
    <t>Randi Sogn</t>
  </si>
  <si>
    <t>Terje Rostad</t>
  </si>
  <si>
    <t>Unni Moen</t>
  </si>
  <si>
    <t>Anne G. Gustavsen</t>
  </si>
  <si>
    <t>Bjørn Kristiansen</t>
  </si>
  <si>
    <t>Eddy Eriksen</t>
  </si>
  <si>
    <t>Erik Lage Brateng</t>
  </si>
  <si>
    <t>Renate Rudstaden</t>
  </si>
  <si>
    <t>Øner Øzturk</t>
  </si>
  <si>
    <t>Astrid Andersen</t>
  </si>
  <si>
    <t>Bjørn Kjetil Sagerud</t>
  </si>
  <si>
    <t>Elin Mathiesen</t>
  </si>
  <si>
    <t>Mariann Groven</t>
  </si>
  <si>
    <t>Odd Arild Dokken</t>
  </si>
  <si>
    <t>Ole Arne Frysjøenden</t>
  </si>
  <si>
    <t>Ole Kristian Ramsli</t>
  </si>
  <si>
    <t>Thomas Kåre Hamre</t>
  </si>
  <si>
    <t>Vegard R. Johansen</t>
  </si>
  <si>
    <t>Andreas Eidhammer</t>
  </si>
  <si>
    <t>Arne Nyhus</t>
  </si>
  <si>
    <t>Birger Lyseggen</t>
  </si>
  <si>
    <t>Bjørn Myrseth</t>
  </si>
  <si>
    <t>Inge Andre Lillemoen</t>
  </si>
  <si>
    <t>Nils Arne Jevne</t>
  </si>
  <si>
    <t>Turid-Lise Øvstegaard</t>
  </si>
  <si>
    <t>Camilla Berg Olsen</t>
  </si>
  <si>
    <t>Geir Fossum</t>
  </si>
  <si>
    <t>John Petter Finneid</t>
  </si>
  <si>
    <t>Jonas S. Sørløkken</t>
  </si>
  <si>
    <t>Morten Lund</t>
  </si>
  <si>
    <t>Roger Dalby</t>
  </si>
  <si>
    <t>Tedd A. Stensløkken</t>
  </si>
  <si>
    <t>Tron Bråten</t>
  </si>
  <si>
    <t>Jannik Berle Andersen</t>
  </si>
  <si>
    <t>Mette Snuggerud</t>
  </si>
  <si>
    <t>Per Olav Vermund</t>
  </si>
  <si>
    <t>Arild Larsen</t>
  </si>
  <si>
    <t>Arild Strande</t>
  </si>
  <si>
    <t>Espen Røkenes Sand</t>
  </si>
  <si>
    <t>Frank Schyberg</t>
  </si>
  <si>
    <t>Hans Minikel</t>
  </si>
  <si>
    <t>Kristoffer Sannvoll</t>
  </si>
  <si>
    <t>Ole Håvard Sogn</t>
  </si>
  <si>
    <t>Ann Katrin Olsen</t>
  </si>
  <si>
    <t>Anny Bondeli</t>
  </si>
  <si>
    <t>Arne Myhre</t>
  </si>
  <si>
    <t>Emil Christoffersen</t>
  </si>
  <si>
    <t>Jan Peistorpet</t>
  </si>
  <si>
    <t>Morten Holt</t>
  </si>
  <si>
    <t>Sigbjørn Olstad</t>
  </si>
  <si>
    <t>Henry Alf Arnesen</t>
  </si>
  <si>
    <t>Atle Randby</t>
  </si>
  <si>
    <t>Fredrick Åsheim</t>
  </si>
  <si>
    <t>Jan Nor</t>
  </si>
  <si>
    <t>Joakim Børresen</t>
  </si>
  <si>
    <t>Karl J. Kristoffersen</t>
  </si>
  <si>
    <t>Kåre Løkken</t>
  </si>
  <si>
    <t>Michael Claussen</t>
  </si>
  <si>
    <t>Stig Ringebo</t>
  </si>
  <si>
    <t>Victor Duarte</t>
  </si>
  <si>
    <t>Øystein Bjerke</t>
  </si>
  <si>
    <t>Geir R. Dammen</t>
  </si>
  <si>
    <t>Kenneth Strand</t>
  </si>
  <si>
    <t>Magne Garli</t>
  </si>
  <si>
    <t>Olav Viggen</t>
  </si>
  <si>
    <t>Per R. Lillebråten</t>
  </si>
  <si>
    <t>Frode Vermund</t>
  </si>
  <si>
    <t>Henning Olsen</t>
  </si>
  <si>
    <t>Oddvar Sørum</t>
  </si>
  <si>
    <t>Thomas Håkensen</t>
  </si>
  <si>
    <t>Bjørn Hasleengen</t>
  </si>
  <si>
    <t>Bjørnar Bekkemoen</t>
  </si>
  <si>
    <t>Elisabeth Stuen</t>
  </si>
  <si>
    <t>Fredrik Forså</t>
  </si>
  <si>
    <t>Nils Andersen</t>
  </si>
  <si>
    <t>Ottar Haugen</t>
  </si>
  <si>
    <t>Ove Osgjelten</t>
  </si>
  <si>
    <t>Raymond Løken</t>
  </si>
  <si>
    <t>Rune Gullberg</t>
  </si>
  <si>
    <t>Svein E. Gransjøen</t>
  </si>
  <si>
    <t>Terje Johansen</t>
  </si>
  <si>
    <t>Tom Fredriksen</t>
  </si>
  <si>
    <t>Tore Fjeld</t>
  </si>
  <si>
    <t>Arve Fossum</t>
  </si>
  <si>
    <t>Asbjørn Kampelien</t>
  </si>
  <si>
    <t>Bjørn W. Solberg</t>
  </si>
  <si>
    <t>Daniel Bråthen</t>
  </si>
  <si>
    <t>Geir Ove Johansen</t>
  </si>
  <si>
    <t>Ketil Maliberget</t>
  </si>
  <si>
    <t>Ola Rosenlund</t>
  </si>
  <si>
    <t>Gudbrand Mikkelsen</t>
  </si>
  <si>
    <t>Håkon Sagerud</t>
  </si>
  <si>
    <t>John V. Bergersen</t>
  </si>
  <si>
    <t>Olav Mistereggen</t>
  </si>
  <si>
    <t>Arild Lunde</t>
  </si>
  <si>
    <t>Bjørn Lindstad</t>
  </si>
  <si>
    <t>Kjell Lysenstøen</t>
  </si>
  <si>
    <t>Lars Sørli</t>
  </si>
  <si>
    <t>Lasse Strømkvist</t>
  </si>
  <si>
    <t>Matz A. Melby</t>
  </si>
  <si>
    <t>Morten Botilsrud</t>
  </si>
  <si>
    <t>Per S. Thomassen</t>
  </si>
  <si>
    <t>Roy Øverby</t>
  </si>
  <si>
    <t>Stian Synstad</t>
  </si>
  <si>
    <t>Haakon A. Higdem</t>
  </si>
  <si>
    <t>Roger Tømte</t>
  </si>
  <si>
    <t>Svein Skjelmoen</t>
  </si>
  <si>
    <t>Bjørnar Frøhaug</t>
  </si>
  <si>
    <t>Frank Bangshaug</t>
  </si>
  <si>
    <t>Jan Cato Sparby</t>
  </si>
  <si>
    <t>Jørn Endre Majors</t>
  </si>
  <si>
    <t>Lasse Melby</t>
  </si>
  <si>
    <t>Terje Bondeli</t>
  </si>
  <si>
    <t>Vebjørn H. Evensen</t>
  </si>
  <si>
    <t>Bjørn K. Einarsrud</t>
  </si>
  <si>
    <t>Helge Dammen</t>
  </si>
  <si>
    <t>Jan Tore Ulsrud</t>
  </si>
  <si>
    <t>Kjell Arne Tyrom</t>
  </si>
  <si>
    <t>Knut Atle Skoglund</t>
  </si>
  <si>
    <t>Torbjørn Dahle</t>
  </si>
  <si>
    <t>Dan Kyrre Kleverud</t>
  </si>
  <si>
    <t>Kai Hoberg</t>
  </si>
  <si>
    <t>Ole Jonny Nordeng</t>
  </si>
  <si>
    <t>Ole-Andre Bjørsland</t>
  </si>
  <si>
    <t>Hans Ottesen</t>
  </si>
  <si>
    <t>Terje Hansen</t>
  </si>
  <si>
    <t>Håvard Haugen</t>
  </si>
  <si>
    <t>Magne T Brobakken</t>
  </si>
  <si>
    <t>Thomas Granås</t>
  </si>
  <si>
    <t>Gjermund Mathiesen</t>
  </si>
  <si>
    <t>Tore Moen</t>
  </si>
  <si>
    <t>Magnar Frøhaug</t>
  </si>
  <si>
    <t>Andreas Forseth</t>
  </si>
  <si>
    <t>Odd S. Nymoen</t>
  </si>
  <si>
    <t>Per Steinar Brovold</t>
  </si>
  <si>
    <t>Vegar Frøhaug</t>
  </si>
  <si>
    <t>Lars Ruud</t>
  </si>
  <si>
    <t>Vilhelm Johansen</t>
  </si>
  <si>
    <t>Arne Rui</t>
  </si>
  <si>
    <t>Thore Liberg</t>
  </si>
  <si>
    <t>Jørn Nordhagen</t>
  </si>
  <si>
    <t>Ingar Dahl</t>
  </si>
  <si>
    <t>Lars A. Granheim</t>
  </si>
  <si>
    <t>Marvin Paulsen</t>
  </si>
  <si>
    <t>Ole A. Ingvoldstad</t>
  </si>
  <si>
    <t>Morten Berntsen</t>
  </si>
  <si>
    <t>Pål S. Romskaug</t>
  </si>
  <si>
    <t>Kim Olav Skogsrud</t>
  </si>
  <si>
    <t>Magne Storsveen</t>
  </si>
  <si>
    <t>Martin Flobergsundet</t>
  </si>
  <si>
    <t>Øystein Røstad</t>
  </si>
  <si>
    <t>Geyr Nerdrum</t>
  </si>
  <si>
    <t>Geir Otto Brorstad</t>
  </si>
  <si>
    <t>Hamar Døve</t>
  </si>
  <si>
    <t>Ivar Emilsen</t>
  </si>
  <si>
    <t>Jan Ivar Sparby</t>
  </si>
  <si>
    <t>Ivar Hamre</t>
  </si>
  <si>
    <t>Roger Bjørklund</t>
  </si>
  <si>
    <t>Paul Dahl</t>
  </si>
  <si>
    <t>Øyvind Midtlie</t>
  </si>
  <si>
    <t>Bjørn Andre Brendengen</t>
  </si>
  <si>
    <t>Jon Erik Brennhagen</t>
  </si>
  <si>
    <t>Lasse Follestad</t>
  </si>
  <si>
    <t>Stein Erik Rugsveen</t>
  </si>
  <si>
    <t>Johan Helland</t>
  </si>
  <si>
    <t>Svein Bakken</t>
  </si>
  <si>
    <t>Linda Mari Aalmen</t>
  </si>
  <si>
    <t>Roger Bekkerud</t>
  </si>
  <si>
    <t>Marianne E Brorstad</t>
  </si>
  <si>
    <t>Gunnar Søbakk</t>
  </si>
  <si>
    <t>Raymond Midtsand</t>
  </si>
  <si>
    <t>Espen Glørstad</t>
  </si>
  <si>
    <t>Saifon Brendengen</t>
  </si>
  <si>
    <t>Kim Robin Øverby</t>
  </si>
  <si>
    <t>Vegard Korsmo</t>
  </si>
  <si>
    <t>Rune Karlsen</t>
  </si>
  <si>
    <t xml:space="preserve">Snitt plassering </t>
  </si>
  <si>
    <t>beste</t>
  </si>
  <si>
    <t>SUM</t>
  </si>
  <si>
    <t>j</t>
  </si>
  <si>
    <t>j = junior</t>
  </si>
  <si>
    <t>Knut Oddvar Thune</t>
  </si>
  <si>
    <t>Stein Tommy Nordengen</t>
  </si>
  <si>
    <t>Bjørn Oustad</t>
  </si>
  <si>
    <t>Lars Perry Øie</t>
  </si>
  <si>
    <t>Neal Staines</t>
  </si>
  <si>
    <t>Erik Mathiesen</t>
  </si>
  <si>
    <t>Knut Gjedtjernet</t>
  </si>
  <si>
    <t>Olav Dahl</t>
  </si>
  <si>
    <t>Jon Nustad</t>
  </si>
  <si>
    <t>Geir Beck</t>
  </si>
  <si>
    <t>Geir Roger Stuksrud</t>
  </si>
  <si>
    <t>May Kristin Rossly</t>
  </si>
  <si>
    <t>Liv S. Engom</t>
  </si>
  <si>
    <t>Helge Johansen</t>
  </si>
  <si>
    <t>Andre Higdem</t>
  </si>
  <si>
    <t>Odd K E Mistereggen</t>
  </si>
  <si>
    <t>Anne G Kristoffersen</t>
  </si>
  <si>
    <t>Junior:</t>
  </si>
  <si>
    <t>Senior:</t>
  </si>
  <si>
    <t>1.plass</t>
  </si>
  <si>
    <t>2.plass</t>
  </si>
  <si>
    <t>3.plass</t>
  </si>
  <si>
    <t>750,-</t>
  </si>
  <si>
    <t>4.plass</t>
  </si>
  <si>
    <t>500,-</t>
  </si>
  <si>
    <t>250,-</t>
  </si>
  <si>
    <t>Kvittering for premie</t>
  </si>
  <si>
    <t>snitt</t>
  </si>
  <si>
    <t>hcp</t>
  </si>
  <si>
    <t>sum u/hcp</t>
  </si>
  <si>
    <t>sum m/hcp</t>
  </si>
  <si>
    <t>1.steg</t>
  </si>
  <si>
    <t>2.steg</t>
  </si>
  <si>
    <t>3.steg</t>
  </si>
  <si>
    <t>evt 4.st</t>
  </si>
  <si>
    <t>navn</t>
  </si>
  <si>
    <t>klubb</t>
  </si>
  <si>
    <t>*)</t>
  </si>
  <si>
    <t>*) beregnet hcp per serie</t>
  </si>
  <si>
    <t xml:space="preserve">Snittet som står er pr: </t>
  </si>
  <si>
    <t>Mjøscup 2007-2008</t>
  </si>
  <si>
    <t>Erland Lund</t>
  </si>
  <si>
    <t>Per-Kristian Olsen</t>
  </si>
  <si>
    <t>Bjørn Arild Olsen</t>
  </si>
  <si>
    <t>Geir Olav Pedersen</t>
  </si>
  <si>
    <t>Knut Skogstad</t>
  </si>
  <si>
    <t>Nina E Gulstad</t>
  </si>
  <si>
    <t>Anne-Mette Bjørsland</t>
  </si>
  <si>
    <t>Hans Erik Menkerud</t>
  </si>
  <si>
    <t>Sara Lindstad</t>
  </si>
  <si>
    <t>Jørn Rønning</t>
  </si>
  <si>
    <t>Nils Nesmoen</t>
  </si>
  <si>
    <t>Håkon Reum</t>
  </si>
  <si>
    <t>Gunnar Jan Hansen</t>
  </si>
  <si>
    <t>John Martin Solberg</t>
  </si>
  <si>
    <t>Henning Rugsveen</t>
  </si>
  <si>
    <t>Erik Glorud Martinsen</t>
  </si>
  <si>
    <t>Inge Hamnes</t>
  </si>
  <si>
    <t>Thomas Einemo</t>
  </si>
  <si>
    <t>Anders Ring</t>
  </si>
  <si>
    <t>Linn Merethe Olsen</t>
  </si>
  <si>
    <t>Olaug Bråten</t>
  </si>
  <si>
    <t>Arne Sørumshaugen</t>
  </si>
  <si>
    <t>Anita Hagen</t>
  </si>
  <si>
    <t>Jan Erik Nyhus</t>
  </si>
  <si>
    <t>Bjørn Christian Finsveen</t>
  </si>
  <si>
    <t>Hallgeir Lønstad</t>
  </si>
  <si>
    <t>Sven Gangdal</t>
  </si>
  <si>
    <t>Ole Reidar Stemsrudhagen</t>
  </si>
  <si>
    <t>Tor Spjelkavik</t>
  </si>
  <si>
    <t>Katrin Storhaugstuen</t>
  </si>
  <si>
    <t>Joachim Skovheim</t>
  </si>
  <si>
    <t>Niels Henrik Mariendal</t>
  </si>
  <si>
    <t>Daniel A. Vinjusveen</t>
  </si>
  <si>
    <t>Kjell-Erik Rosille</t>
  </si>
  <si>
    <t>Per-Erik Moe</t>
  </si>
  <si>
    <t>Nina Elisabeth Granum</t>
  </si>
  <si>
    <t>Kent Magne Høgsven</t>
  </si>
  <si>
    <t>Stephan Jansen</t>
  </si>
  <si>
    <t>Espen L.Olsen</t>
  </si>
  <si>
    <t>Håkon Nerdrum</t>
  </si>
  <si>
    <t>Antall</t>
  </si>
  <si>
    <t>haller</t>
  </si>
  <si>
    <t>Tron August Bråten</t>
  </si>
  <si>
    <t>*</t>
  </si>
  <si>
    <t>4000,-</t>
  </si>
  <si>
    <t>2000,-</t>
  </si>
  <si>
    <t>1000,-</t>
  </si>
  <si>
    <t>**)</t>
  </si>
  <si>
    <t>Mjøscupturnering 2</t>
  </si>
  <si>
    <t>Mjøscupturnering 3</t>
  </si>
  <si>
    <t>Mjøscupturnering 4</t>
  </si>
  <si>
    <t>Mjøscupturnering 5</t>
  </si>
  <si>
    <t>Mjøscupturnering 6</t>
  </si>
  <si>
    <t>Mjøscupturnering 7</t>
  </si>
  <si>
    <t>Mjøscupturnering 8</t>
  </si>
  <si>
    <t>Mjøscupturnering 9</t>
  </si>
  <si>
    <t>Mjøscupturnering 10</t>
  </si>
  <si>
    <t>Mjøscupturnering 11</t>
  </si>
  <si>
    <t>MJØSCUP 2009-2010</t>
  </si>
  <si>
    <t>Finaler Mjøscup 2009-2010</t>
  </si>
  <si>
    <t>Anders Mikkelsen</t>
  </si>
  <si>
    <t>Bertil Blegeberg</t>
  </si>
  <si>
    <t>Birgitt Blegeberg</t>
  </si>
  <si>
    <t>Bjørn Audun Oustad</t>
  </si>
  <si>
    <t>Bjørn Floeng Svendby</t>
  </si>
  <si>
    <t>Gunn-Eli Lund</t>
  </si>
  <si>
    <t>Helge Engen</t>
  </si>
  <si>
    <t>Leif Helge Olsen</t>
  </si>
  <si>
    <t>Helge Olsen Bye</t>
  </si>
  <si>
    <t>Julius Emil Hopka</t>
  </si>
  <si>
    <t>J</t>
  </si>
  <si>
    <t>Line Søhagen</t>
  </si>
  <si>
    <t>Magne Erik Olsen</t>
  </si>
  <si>
    <t>Marius S Myrberget</t>
  </si>
  <si>
    <t>Peder Skog</t>
  </si>
  <si>
    <t>Petter Sveen</t>
  </si>
  <si>
    <t>Rune Martinsen</t>
  </si>
  <si>
    <t>Sindre Køhl Berg</t>
  </si>
  <si>
    <t>Siri Kyseth Thorsen</t>
  </si>
  <si>
    <t>Stian Nikolaisen</t>
  </si>
  <si>
    <t>Tom Thorsen</t>
  </si>
  <si>
    <t>Øyvind Skoglund</t>
  </si>
  <si>
    <t>f</t>
  </si>
  <si>
    <t>Bjørn Helge Sebusæter</t>
  </si>
  <si>
    <t>Gry Smedhaugen</t>
  </si>
  <si>
    <t>i</t>
  </si>
  <si>
    <t>Hanne Berntsen Buserud</t>
  </si>
  <si>
    <t>Joakim Biehl</t>
  </si>
  <si>
    <t>Jonas Ottinsen</t>
  </si>
  <si>
    <t>Joakim Frøsaker</t>
  </si>
  <si>
    <t>Jorun Jusnes</t>
  </si>
  <si>
    <t>Jørn Mellum</t>
  </si>
  <si>
    <t>Randi Flaget</t>
  </si>
  <si>
    <t>Steffen Mobakk</t>
  </si>
  <si>
    <t>Thor Olav Torsteinshaugen</t>
  </si>
  <si>
    <t>Wilhelm Teksum</t>
  </si>
  <si>
    <t>William Quick</t>
  </si>
  <si>
    <t>Torleif Strandvik</t>
  </si>
  <si>
    <t>Christer Bekken</t>
  </si>
  <si>
    <t>Finn Moseby</t>
  </si>
  <si>
    <t>Mjøscupturnering 1, Flisa Open</t>
  </si>
  <si>
    <t>Flisa</t>
  </si>
  <si>
    <t>Lilleh.</t>
  </si>
  <si>
    <t>Hamar</t>
  </si>
  <si>
    <t>Fagern.</t>
  </si>
  <si>
    <t>K.vinger</t>
  </si>
  <si>
    <t>Fagern</t>
  </si>
  <si>
    <t>Sum 6</t>
  </si>
  <si>
    <t>6 beste turneringer</t>
  </si>
  <si>
    <t>Sean M Hustveit</t>
  </si>
  <si>
    <t>Siri K Thorsen</t>
  </si>
  <si>
    <t>BR</t>
  </si>
  <si>
    <t>B</t>
  </si>
  <si>
    <t>E</t>
  </si>
  <si>
    <t>S</t>
  </si>
  <si>
    <t>GJ</t>
  </si>
  <si>
    <t>GL</t>
  </si>
  <si>
    <t>L</t>
  </si>
  <si>
    <t>V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</si>
  <si>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</si>
  <si>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</si>
  <si>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</si>
  <si>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</si>
  <si>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</si>
  <si>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</si>
  <si>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</si>
  <si>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</si>
  <si>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</si>
  <si>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</si>
  <si>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</si>
  <si>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</si>
  <si>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</si>
  <si>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Elv.</t>
  </si>
  <si>
    <t>Elv</t>
  </si>
  <si>
    <t>Odd Steinar Nymoen</t>
  </si>
  <si>
    <t>Grethe B. Bergersen</t>
  </si>
  <si>
    <t>Khanh Quoc Nguyen</t>
  </si>
  <si>
    <t>Tobias Åke Eriksson</t>
  </si>
  <si>
    <t>Anton Olstad</t>
  </si>
  <si>
    <t>Arne Bekk</t>
  </si>
  <si>
    <t>Arne Bråtelund</t>
  </si>
  <si>
    <t>Berit Wiklund Olsen</t>
  </si>
  <si>
    <t>Bjørn Granerud</t>
  </si>
  <si>
    <t>Bjørn Persson</t>
  </si>
  <si>
    <t>Joakim Norshus</t>
  </si>
  <si>
    <t>Lars Ove Dahl</t>
  </si>
  <si>
    <t>Liv Ingrid Lund</t>
  </si>
  <si>
    <t>Mats Finstad Hansen</t>
  </si>
  <si>
    <t>Morten Lillehovde</t>
  </si>
  <si>
    <t>Ole Martin Gjerdet</t>
  </si>
  <si>
    <t>Renate Borge</t>
  </si>
  <si>
    <t>Shalaw Salem Mohamoud</t>
  </si>
  <si>
    <t>Thomas Stenbråten</t>
  </si>
  <si>
    <t>Tommy Gundersen</t>
  </si>
  <si>
    <t>Tor Ole Richardsen</t>
  </si>
  <si>
    <t>Tore Meiningen</t>
  </si>
  <si>
    <t>Veronica Øines</t>
  </si>
  <si>
    <t>22.sept. evt forrige sesong</t>
  </si>
  <si>
    <t>Odd G Kaspersen</t>
  </si>
  <si>
    <t>Emil Myhre</t>
  </si>
  <si>
    <t>Mads Ekern</t>
  </si>
  <si>
    <t>Daniel Gausetvik</t>
  </si>
  <si>
    <t>Rune Marthinsen</t>
  </si>
  <si>
    <t>Simen U Solberg</t>
  </si>
  <si>
    <t>Arvid Fystro</t>
  </si>
  <si>
    <t>Valdres Open</t>
  </si>
  <si>
    <t>Julius E Hopka</t>
  </si>
  <si>
    <t>Arne Sørumshagen</t>
  </si>
  <si>
    <t>Christian Nylund</t>
  </si>
  <si>
    <t>Daniel Kavli</t>
  </si>
  <si>
    <t>Dennis Olastuen</t>
  </si>
  <si>
    <t>Gjertrud Boysen</t>
  </si>
  <si>
    <t>Inger-Lise Eng</t>
  </si>
  <si>
    <t>Jan Kristian Billerud</t>
  </si>
  <si>
    <t>Jens Mathiesen</t>
  </si>
  <si>
    <t>John Arne Nordermoen</t>
  </si>
  <si>
    <t>Lotte Eline Gullberg Engen</t>
  </si>
  <si>
    <t>Rolf H Tollefsen</t>
  </si>
  <si>
    <t>Kongsvinger Open</t>
  </si>
  <si>
    <t>Romjulstreffen, Hamar</t>
  </si>
  <si>
    <t>Kent M Høgsveen</t>
  </si>
  <si>
    <t>21*</t>
  </si>
  <si>
    <t>46*</t>
  </si>
  <si>
    <t>41*</t>
  </si>
  <si>
    <t>35*</t>
  </si>
  <si>
    <t>33*</t>
  </si>
  <si>
    <t>19*</t>
  </si>
  <si>
    <t>49*</t>
  </si>
  <si>
    <t>40*</t>
  </si>
  <si>
    <t>38*</t>
  </si>
  <si>
    <t>36*</t>
  </si>
  <si>
    <t>34*</t>
  </si>
  <si>
    <t>14*</t>
  </si>
  <si>
    <t>8*</t>
  </si>
  <si>
    <t>43*</t>
  </si>
  <si>
    <t>30*</t>
  </si>
  <si>
    <t>31*</t>
  </si>
  <si>
    <t>Tobias Eriksson</t>
  </si>
  <si>
    <t>Henning Flyødegård</t>
  </si>
  <si>
    <t>Helge Olsen By</t>
  </si>
  <si>
    <t xml:space="preserve">Mjøscupturnering 12, Vårspretten </t>
  </si>
  <si>
    <t>42*</t>
  </si>
  <si>
    <t>17*</t>
  </si>
  <si>
    <t>12*</t>
  </si>
  <si>
    <t>10*</t>
  </si>
  <si>
    <t>39*</t>
  </si>
  <si>
    <t>29*</t>
  </si>
  <si>
    <t>47*</t>
  </si>
  <si>
    <t>32*</t>
  </si>
  <si>
    <t>27*</t>
  </si>
  <si>
    <t>57*</t>
  </si>
  <si>
    <t>55*</t>
  </si>
  <si>
    <t>54*</t>
  </si>
  <si>
    <t>52*</t>
  </si>
  <si>
    <t>Magnus Johansson</t>
  </si>
  <si>
    <t>Magnus Johanson</t>
  </si>
  <si>
    <t>15*</t>
  </si>
  <si>
    <t>7*</t>
  </si>
  <si>
    <t>9*</t>
  </si>
  <si>
    <t>22*</t>
  </si>
  <si>
    <t>ingen juniorer</t>
  </si>
  <si>
    <t>JUNIOR MJØSCUP</t>
  </si>
  <si>
    <t>Kravet for juniorene er deltagelse, krav for finale er spill i minst 3 forskjellige haller.</t>
  </si>
  <si>
    <t>Ved likhet teller spill i bortehall mest derfor 1 og 2.</t>
  </si>
  <si>
    <t xml:space="preserve">Mjøscupturnering 13, Scandic Open, Hamar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</si>
</sst>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8"/>
  <sheetViews>
    <sheetView zoomScalePageLayoutView="0" workbookViewId="0" topLeftCell="A1">
      <selection activeCell="A2" sqref="A2:M41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23.7109375" style="0" customWidth="1"/>
    <col min="4" max="4" width="11.28125" style="0" customWidth="1"/>
    <col min="5" max="5" width="6.28125" style="0" customWidth="1"/>
    <col min="6" max="6" width="8.7109375" style="0" customWidth="1"/>
    <col min="7" max="7" width="7.00390625" style="0" customWidth="1"/>
    <col min="8" max="15" width="9.140625" style="0" customWidth="1"/>
  </cols>
  <sheetData>
    <row r="1" spans="1:5" ht="12.75">
      <c r="A1" t="s">
        <v>338</v>
      </c>
      <c r="D1" s="58" t="s">
        <v>497</v>
      </c>
      <c r="E1" s="41"/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5" s="26" customFormat="1" ht="12.75">
      <c r="A3" s="30">
        <v>1</v>
      </c>
      <c r="B3" s="30">
        <v>22292</v>
      </c>
      <c r="C3" s="30" t="s">
        <v>23</v>
      </c>
      <c r="D3" s="30" t="s">
        <v>24</v>
      </c>
      <c r="E3" s="37">
        <v>224</v>
      </c>
      <c r="F3" s="30">
        <f aca="true" t="shared" si="0" ref="F3:F41">K3*12</f>
        <v>0</v>
      </c>
      <c r="G3" s="30">
        <v>2889</v>
      </c>
      <c r="H3" s="30">
        <f aca="true" t="shared" si="1" ref="H3:H34">F3+G3</f>
        <v>2889</v>
      </c>
      <c r="I3" s="30"/>
      <c r="J3" s="31">
        <f aca="true" t="shared" si="2" ref="J3:J34">(200-E3)*(75/100)</f>
        <v>-18</v>
      </c>
      <c r="K3" s="37">
        <v>0</v>
      </c>
      <c r="L3" s="31">
        <f>IF(J3&lt;0,0,J3)</f>
        <v>0</v>
      </c>
      <c r="M3" s="30"/>
      <c r="N3" s="33"/>
      <c r="O3" s="29"/>
    </row>
    <row r="4" spans="1:15" s="26" customFormat="1" ht="12.75">
      <c r="A4" s="30">
        <v>2</v>
      </c>
      <c r="B4" s="30">
        <v>17147</v>
      </c>
      <c r="C4" s="30" t="s">
        <v>11</v>
      </c>
      <c r="D4" s="30" t="s">
        <v>12</v>
      </c>
      <c r="E4" s="37">
        <v>222</v>
      </c>
      <c r="F4" s="30">
        <f t="shared" si="0"/>
        <v>0</v>
      </c>
      <c r="G4" s="26">
        <v>2866</v>
      </c>
      <c r="H4" s="30">
        <f t="shared" si="1"/>
        <v>2866</v>
      </c>
      <c r="I4" s="30"/>
      <c r="J4" s="31">
        <f t="shared" si="2"/>
        <v>-16.5</v>
      </c>
      <c r="K4" s="37">
        <v>0</v>
      </c>
      <c r="L4" s="31">
        <f>IF(J4&gt;38,38,J4)</f>
        <v>-16.5</v>
      </c>
      <c r="M4" s="30"/>
      <c r="N4" s="33"/>
      <c r="O4" s="29"/>
    </row>
    <row r="5" spans="1:15" s="30" customFormat="1" ht="12.75">
      <c r="A5" s="30">
        <v>3</v>
      </c>
      <c r="B5" s="30">
        <v>17313</v>
      </c>
      <c r="C5" s="30" t="s">
        <v>43</v>
      </c>
      <c r="D5" s="30" t="s">
        <v>12</v>
      </c>
      <c r="E5" s="37">
        <v>215</v>
      </c>
      <c r="F5" s="30">
        <f t="shared" si="0"/>
        <v>0</v>
      </c>
      <c r="G5" s="26">
        <v>2716</v>
      </c>
      <c r="H5" s="30">
        <f t="shared" si="1"/>
        <v>2716</v>
      </c>
      <c r="J5" s="31">
        <f t="shared" si="2"/>
        <v>-11.25</v>
      </c>
      <c r="K5" s="37">
        <v>0</v>
      </c>
      <c r="L5" s="31">
        <f>IF(J5&lt;0,0,J5)</f>
        <v>0</v>
      </c>
      <c r="N5" s="33"/>
      <c r="O5" s="29"/>
    </row>
    <row r="6" spans="1:15" s="30" customFormat="1" ht="12.75">
      <c r="A6" s="30">
        <v>4</v>
      </c>
      <c r="B6" s="30">
        <v>20573</v>
      </c>
      <c r="C6" s="30" t="s">
        <v>15</v>
      </c>
      <c r="D6" s="30" t="s">
        <v>12</v>
      </c>
      <c r="E6" s="37">
        <v>214</v>
      </c>
      <c r="F6" s="30">
        <f t="shared" si="0"/>
        <v>0</v>
      </c>
      <c r="G6" s="26">
        <v>2653</v>
      </c>
      <c r="H6" s="30">
        <f t="shared" si="1"/>
        <v>2653</v>
      </c>
      <c r="J6" s="31">
        <f t="shared" si="2"/>
        <v>-10.5</v>
      </c>
      <c r="K6" s="37">
        <v>0</v>
      </c>
      <c r="L6" s="31">
        <f>IF(J6&lt;0,0,J6)</f>
        <v>0</v>
      </c>
      <c r="M6" s="26"/>
      <c r="N6" s="33"/>
      <c r="O6" s="29"/>
    </row>
    <row r="7" spans="1:12" s="30" customFormat="1" ht="12.75">
      <c r="A7" s="30">
        <v>5</v>
      </c>
      <c r="B7" s="30">
        <v>17279</v>
      </c>
      <c r="C7" s="30" t="s">
        <v>250</v>
      </c>
      <c r="D7" s="30" t="s">
        <v>57</v>
      </c>
      <c r="E7" s="26">
        <v>196</v>
      </c>
      <c r="F7" s="30">
        <f t="shared" si="0"/>
        <v>36</v>
      </c>
      <c r="G7" s="30">
        <v>2593</v>
      </c>
      <c r="H7" s="30">
        <f t="shared" si="1"/>
        <v>2629</v>
      </c>
      <c r="J7" s="31">
        <f t="shared" si="2"/>
        <v>3</v>
      </c>
      <c r="K7" s="30">
        <v>3</v>
      </c>
      <c r="L7" s="31">
        <f>IF(J7&lt;0,0,J7)</f>
        <v>3</v>
      </c>
    </row>
    <row r="8" spans="1:12" s="30" customFormat="1" ht="12.75">
      <c r="A8" s="30">
        <v>6</v>
      </c>
      <c r="B8" s="30">
        <v>21665</v>
      </c>
      <c r="C8" s="30" t="s">
        <v>33</v>
      </c>
      <c r="D8" t="s">
        <v>12</v>
      </c>
      <c r="E8" s="37">
        <v>217</v>
      </c>
      <c r="F8" s="30">
        <f t="shared" si="0"/>
        <v>0</v>
      </c>
      <c r="G8" s="26">
        <v>2625</v>
      </c>
      <c r="H8" s="30">
        <f t="shared" si="1"/>
        <v>2625</v>
      </c>
      <c r="J8" s="31">
        <f t="shared" si="2"/>
        <v>-12.75</v>
      </c>
      <c r="K8" s="37">
        <v>0</v>
      </c>
      <c r="L8" s="31">
        <f>IF(J8&lt;0,0,J8)</f>
        <v>0</v>
      </c>
    </row>
    <row r="9" spans="1:15" s="30" customFormat="1" ht="12.75">
      <c r="A9" s="30">
        <v>7</v>
      </c>
      <c r="B9" s="30">
        <v>17103</v>
      </c>
      <c r="C9" s="30" t="s">
        <v>21</v>
      </c>
      <c r="D9" s="30" t="s">
        <v>12</v>
      </c>
      <c r="E9" s="37">
        <v>217</v>
      </c>
      <c r="F9" s="30">
        <f t="shared" si="0"/>
        <v>0</v>
      </c>
      <c r="G9" s="26">
        <v>2612</v>
      </c>
      <c r="H9" s="30">
        <f t="shared" si="1"/>
        <v>2612</v>
      </c>
      <c r="J9" s="31">
        <f t="shared" si="2"/>
        <v>-12.75</v>
      </c>
      <c r="K9" s="37">
        <v>0</v>
      </c>
      <c r="L9" s="31">
        <f>IF(J9&gt;38,38,J9)</f>
        <v>-12.75</v>
      </c>
      <c r="N9" s="33"/>
      <c r="O9" s="29"/>
    </row>
    <row r="10" spans="1:12" s="30" customFormat="1" ht="12.75">
      <c r="A10" s="30">
        <v>8</v>
      </c>
      <c r="B10" s="30">
        <v>22262</v>
      </c>
      <c r="C10" s="30" t="s">
        <v>46</v>
      </c>
      <c r="D10" s="30" t="s">
        <v>24</v>
      </c>
      <c r="E10" s="37">
        <v>210</v>
      </c>
      <c r="F10" s="30">
        <f t="shared" si="0"/>
        <v>0</v>
      </c>
      <c r="G10" s="30">
        <v>2605</v>
      </c>
      <c r="H10" s="30">
        <f t="shared" si="1"/>
        <v>2605</v>
      </c>
      <c r="I10" s="30" t="s">
        <v>297</v>
      </c>
      <c r="J10" s="31">
        <f t="shared" si="2"/>
        <v>-7.5</v>
      </c>
      <c r="K10" s="30">
        <v>0</v>
      </c>
      <c r="L10" s="31">
        <f>IF(J10&gt;38,38,J10)</f>
        <v>-7.5</v>
      </c>
    </row>
    <row r="11" spans="1:15" s="30" customFormat="1" ht="12.75">
      <c r="A11" s="30">
        <v>9</v>
      </c>
      <c r="B11" s="30">
        <v>22195</v>
      </c>
      <c r="C11" s="30" t="s">
        <v>42</v>
      </c>
      <c r="D11" s="30" t="s">
        <v>17</v>
      </c>
      <c r="E11" s="37">
        <v>199</v>
      </c>
      <c r="F11" s="30">
        <f t="shared" si="0"/>
        <v>12</v>
      </c>
      <c r="G11" s="30">
        <v>2593</v>
      </c>
      <c r="H11" s="30">
        <f t="shared" si="1"/>
        <v>2605</v>
      </c>
      <c r="J11" s="31">
        <f t="shared" si="2"/>
        <v>0.75</v>
      </c>
      <c r="K11" s="37">
        <v>1</v>
      </c>
      <c r="L11" s="31">
        <f>IF(J11&gt;38,38,J11)</f>
        <v>0.75</v>
      </c>
      <c r="N11" s="33"/>
      <c r="O11" s="29"/>
    </row>
    <row r="12" spans="1:12" s="30" customFormat="1" ht="12.75">
      <c r="A12" s="30">
        <v>10</v>
      </c>
      <c r="B12" s="30">
        <v>17154</v>
      </c>
      <c r="C12" s="37" t="s">
        <v>340</v>
      </c>
      <c r="D12" s="37" t="s">
        <v>12</v>
      </c>
      <c r="E12" s="37">
        <v>221</v>
      </c>
      <c r="F12" s="30">
        <f t="shared" si="0"/>
        <v>0</v>
      </c>
      <c r="G12" s="26">
        <v>2588</v>
      </c>
      <c r="H12" s="30">
        <f t="shared" si="1"/>
        <v>2588</v>
      </c>
      <c r="J12" s="31">
        <f t="shared" si="2"/>
        <v>-15.75</v>
      </c>
      <c r="K12" s="37">
        <v>0</v>
      </c>
      <c r="L12" s="31">
        <f>IF(J12&gt;38,38,J12)</f>
        <v>-15.75</v>
      </c>
    </row>
    <row r="13" spans="1:12" s="30" customFormat="1" ht="12.75">
      <c r="A13" s="30">
        <v>11</v>
      </c>
      <c r="B13" s="30">
        <v>20304</v>
      </c>
      <c r="C13" s="30" t="s">
        <v>16</v>
      </c>
      <c r="D13" s="30" t="s">
        <v>17</v>
      </c>
      <c r="E13" s="37">
        <v>215</v>
      </c>
      <c r="F13" s="30">
        <f t="shared" si="0"/>
        <v>0</v>
      </c>
      <c r="G13" s="30">
        <v>2554</v>
      </c>
      <c r="H13" s="30">
        <f t="shared" si="1"/>
        <v>2554</v>
      </c>
      <c r="J13" s="31">
        <f t="shared" si="2"/>
        <v>-11.25</v>
      </c>
      <c r="K13" s="37">
        <v>0</v>
      </c>
      <c r="L13" s="31">
        <f>IF(J13&lt;0,0,J13)</f>
        <v>0</v>
      </c>
    </row>
    <row r="14" spans="1:15" s="30" customFormat="1" ht="12.75">
      <c r="A14" s="30">
        <v>12</v>
      </c>
      <c r="B14" s="30">
        <v>22815</v>
      </c>
      <c r="C14" s="30" t="s">
        <v>264</v>
      </c>
      <c r="D14" s="30" t="s">
        <v>14</v>
      </c>
      <c r="E14" s="37">
        <v>204</v>
      </c>
      <c r="F14" s="30">
        <f t="shared" si="0"/>
        <v>0</v>
      </c>
      <c r="G14" s="30">
        <v>2548</v>
      </c>
      <c r="H14" s="30">
        <f t="shared" si="1"/>
        <v>2548</v>
      </c>
      <c r="J14" s="31">
        <f t="shared" si="2"/>
        <v>-3</v>
      </c>
      <c r="K14" s="37">
        <v>0</v>
      </c>
      <c r="L14" s="31">
        <f>IF(J14&lt;0,0,J14)</f>
        <v>0</v>
      </c>
      <c r="N14" s="33"/>
      <c r="O14" s="29"/>
    </row>
    <row r="15" spans="1:15" s="30" customFormat="1" ht="12.75">
      <c r="A15" s="30">
        <v>13</v>
      </c>
      <c r="B15" s="37">
        <v>23486</v>
      </c>
      <c r="C15" s="37" t="s">
        <v>363</v>
      </c>
      <c r="D15" s="37" t="s">
        <v>57</v>
      </c>
      <c r="E15" s="37">
        <v>184</v>
      </c>
      <c r="F15" s="30">
        <f t="shared" si="0"/>
        <v>144</v>
      </c>
      <c r="G15" s="37">
        <v>2397</v>
      </c>
      <c r="H15" s="30">
        <f t="shared" si="1"/>
        <v>2541</v>
      </c>
      <c r="J15" s="31">
        <f t="shared" si="2"/>
        <v>12</v>
      </c>
      <c r="K15" s="37">
        <v>12</v>
      </c>
      <c r="L15" s="31">
        <f>IF(J15&gt;38,38,J15)</f>
        <v>12</v>
      </c>
      <c r="N15" s="33"/>
      <c r="O15" s="29"/>
    </row>
    <row r="16" spans="1:15" s="30" customFormat="1" ht="12.75">
      <c r="A16" s="30">
        <v>14</v>
      </c>
      <c r="B16" s="30">
        <v>17039</v>
      </c>
      <c r="C16" s="30" t="s">
        <v>263</v>
      </c>
      <c r="D16" s="30" t="s">
        <v>14</v>
      </c>
      <c r="E16" s="37">
        <v>209</v>
      </c>
      <c r="F16" s="30">
        <f t="shared" si="0"/>
        <v>0</v>
      </c>
      <c r="G16" s="30">
        <v>2523</v>
      </c>
      <c r="H16" s="30">
        <f t="shared" si="1"/>
        <v>2523</v>
      </c>
      <c r="J16" s="31">
        <f t="shared" si="2"/>
        <v>-6.75</v>
      </c>
      <c r="K16" s="37">
        <v>0</v>
      </c>
      <c r="L16" s="31">
        <f>IF(J16&gt;38,38,J16)</f>
        <v>-6.75</v>
      </c>
      <c r="N16" s="33"/>
      <c r="O16" s="29"/>
    </row>
    <row r="17" spans="1:12" s="30" customFormat="1" ht="12.75">
      <c r="A17" s="30">
        <v>15</v>
      </c>
      <c r="B17" s="30">
        <v>22263</v>
      </c>
      <c r="C17" s="30" t="s">
        <v>227</v>
      </c>
      <c r="D17" s="30" t="s">
        <v>24</v>
      </c>
      <c r="E17" s="37">
        <v>212</v>
      </c>
      <c r="F17" s="30">
        <f t="shared" si="0"/>
        <v>0</v>
      </c>
      <c r="G17" s="30">
        <v>2517</v>
      </c>
      <c r="H17" s="30">
        <f t="shared" si="1"/>
        <v>2517</v>
      </c>
      <c r="J17" s="31">
        <f t="shared" si="2"/>
        <v>-9</v>
      </c>
      <c r="K17" s="37">
        <v>0</v>
      </c>
      <c r="L17" s="31">
        <f>IF(J17&lt;0,0,J17)</f>
        <v>0</v>
      </c>
    </row>
    <row r="18" spans="1:12" s="30" customFormat="1" ht="12.75">
      <c r="A18" s="30">
        <v>16</v>
      </c>
      <c r="B18" s="26">
        <v>19585</v>
      </c>
      <c r="C18" s="26" t="s">
        <v>421</v>
      </c>
      <c r="D18" s="26" t="s">
        <v>17</v>
      </c>
      <c r="E18" s="37">
        <v>208</v>
      </c>
      <c r="F18" s="30">
        <f t="shared" si="0"/>
        <v>0</v>
      </c>
      <c r="G18" s="26">
        <v>2516</v>
      </c>
      <c r="H18" s="30">
        <f t="shared" si="1"/>
        <v>2516</v>
      </c>
      <c r="J18" s="31">
        <f t="shared" si="2"/>
        <v>-6</v>
      </c>
      <c r="K18" s="37">
        <v>0</v>
      </c>
      <c r="L18" s="31">
        <f>IF(J18&gt;38,38,J18)</f>
        <v>-6</v>
      </c>
    </row>
    <row r="19" spans="1:12" s="30" customFormat="1" ht="12.75">
      <c r="A19" s="30">
        <v>17</v>
      </c>
      <c r="B19" s="30">
        <v>17199</v>
      </c>
      <c r="C19" s="30" t="s">
        <v>44</v>
      </c>
      <c r="D19" s="26" t="s">
        <v>24</v>
      </c>
      <c r="E19" s="37">
        <v>210</v>
      </c>
      <c r="F19" s="30">
        <f t="shared" si="0"/>
        <v>0</v>
      </c>
      <c r="G19" s="26">
        <v>2515</v>
      </c>
      <c r="H19" s="30">
        <f t="shared" si="1"/>
        <v>2515</v>
      </c>
      <c r="J19" s="31">
        <f t="shared" si="2"/>
        <v>-7.5</v>
      </c>
      <c r="K19" s="37">
        <v>0</v>
      </c>
      <c r="L19" s="31">
        <f>IF(J19&lt;0,0,J19)</f>
        <v>0</v>
      </c>
    </row>
    <row r="20" spans="1:12" s="30" customFormat="1" ht="12.75">
      <c r="A20" s="30">
        <v>18</v>
      </c>
      <c r="B20" s="26">
        <v>1169</v>
      </c>
      <c r="C20" s="26" t="s">
        <v>22</v>
      </c>
      <c r="D20" t="s">
        <v>12</v>
      </c>
      <c r="E20" s="26">
        <v>213</v>
      </c>
      <c r="F20" s="30">
        <f t="shared" si="0"/>
        <v>0</v>
      </c>
      <c r="G20" s="26">
        <v>2447</v>
      </c>
      <c r="H20" s="26">
        <f t="shared" si="1"/>
        <v>2447</v>
      </c>
      <c r="I20" s="26"/>
      <c r="J20" s="27">
        <f t="shared" si="2"/>
        <v>-9.75</v>
      </c>
      <c r="K20" s="37">
        <v>0</v>
      </c>
      <c r="L20" s="27">
        <f>IF(J20&gt;38,38,J20)</f>
        <v>-9.75</v>
      </c>
    </row>
    <row r="21" spans="1:12" s="30" customFormat="1" ht="12.75">
      <c r="A21" s="30">
        <v>19</v>
      </c>
      <c r="B21" s="26">
        <v>19333</v>
      </c>
      <c r="C21" s="26" t="s">
        <v>493</v>
      </c>
      <c r="D21" s="26" t="s">
        <v>19</v>
      </c>
      <c r="E21" s="37">
        <v>198</v>
      </c>
      <c r="F21" s="30">
        <f t="shared" si="0"/>
        <v>24</v>
      </c>
      <c r="G21" s="30">
        <v>2423</v>
      </c>
      <c r="H21" s="30">
        <f t="shared" si="1"/>
        <v>2447</v>
      </c>
      <c r="J21" s="31">
        <f t="shared" si="2"/>
        <v>1.5</v>
      </c>
      <c r="K21" s="37">
        <v>2</v>
      </c>
      <c r="L21" s="31">
        <f>IF(J21&lt;0,0,J21)</f>
        <v>1.5</v>
      </c>
    </row>
    <row r="22" spans="1:12" s="30" customFormat="1" ht="12.75">
      <c r="A22" s="30">
        <v>20</v>
      </c>
      <c r="B22" s="30">
        <v>21089</v>
      </c>
      <c r="C22" s="30" t="s">
        <v>25</v>
      </c>
      <c r="D22" s="30" t="s">
        <v>19</v>
      </c>
      <c r="E22" s="37">
        <v>181</v>
      </c>
      <c r="F22" s="30">
        <f t="shared" si="0"/>
        <v>168</v>
      </c>
      <c r="G22" s="26">
        <v>2270</v>
      </c>
      <c r="H22" s="30">
        <f t="shared" si="1"/>
        <v>2438</v>
      </c>
      <c r="J22" s="31">
        <f t="shared" si="2"/>
        <v>14.25</v>
      </c>
      <c r="K22" s="37">
        <v>14</v>
      </c>
      <c r="L22" s="31">
        <f>IF(J22&lt;0,0,J22)</f>
        <v>14.25</v>
      </c>
    </row>
    <row r="23" spans="1:12" s="30" customFormat="1" ht="12.75">
      <c r="A23" s="30">
        <v>21</v>
      </c>
      <c r="B23" s="30">
        <v>17085</v>
      </c>
      <c r="C23" s="30" t="s">
        <v>37</v>
      </c>
      <c r="D23" s="30" t="s">
        <v>14</v>
      </c>
      <c r="E23" s="37">
        <v>190</v>
      </c>
      <c r="F23" s="30">
        <f t="shared" si="0"/>
        <v>96</v>
      </c>
      <c r="G23" s="30">
        <v>2338</v>
      </c>
      <c r="H23" s="30">
        <f t="shared" si="1"/>
        <v>2434</v>
      </c>
      <c r="J23" s="31">
        <f t="shared" si="2"/>
        <v>7.5</v>
      </c>
      <c r="K23" s="37">
        <v>8</v>
      </c>
      <c r="L23" s="31">
        <f>IF(J23&lt;0,0,J23)</f>
        <v>7.5</v>
      </c>
    </row>
    <row r="24" spans="1:12" s="30" customFormat="1" ht="12.75">
      <c r="A24" s="30">
        <v>22</v>
      </c>
      <c r="B24" s="30">
        <v>22575</v>
      </c>
      <c r="C24" s="26" t="s">
        <v>382</v>
      </c>
      <c r="D24" s="30" t="s">
        <v>12</v>
      </c>
      <c r="E24" s="37">
        <v>215</v>
      </c>
      <c r="F24" s="30">
        <f t="shared" si="0"/>
        <v>0</v>
      </c>
      <c r="G24" s="30">
        <v>2429</v>
      </c>
      <c r="H24" s="30">
        <f t="shared" si="1"/>
        <v>2429</v>
      </c>
      <c r="J24" s="31">
        <f t="shared" si="2"/>
        <v>-11.25</v>
      </c>
      <c r="K24" s="37">
        <v>0</v>
      </c>
      <c r="L24" s="31">
        <f aca="true" t="shared" si="3" ref="L24:L29">IF(J24&gt;38,38,J24)</f>
        <v>-11.25</v>
      </c>
    </row>
    <row r="25" spans="1:12" s="30" customFormat="1" ht="12.75">
      <c r="A25" s="30">
        <v>23</v>
      </c>
      <c r="B25" s="37">
        <v>23395</v>
      </c>
      <c r="C25" s="37" t="s">
        <v>354</v>
      </c>
      <c r="D25" s="37" t="s">
        <v>12</v>
      </c>
      <c r="E25" s="37">
        <v>182</v>
      </c>
      <c r="F25" s="30">
        <f t="shared" si="0"/>
        <v>168</v>
      </c>
      <c r="G25" s="26">
        <v>2251</v>
      </c>
      <c r="H25" s="30">
        <f t="shared" si="1"/>
        <v>2419</v>
      </c>
      <c r="J25" s="31">
        <f t="shared" si="2"/>
        <v>13.5</v>
      </c>
      <c r="K25" s="37">
        <v>14</v>
      </c>
      <c r="L25" s="31">
        <f t="shared" si="3"/>
        <v>13.5</v>
      </c>
    </row>
    <row r="26" spans="1:15" s="30" customFormat="1" ht="12.75">
      <c r="A26" s="30">
        <v>24</v>
      </c>
      <c r="B26" s="37">
        <v>23345</v>
      </c>
      <c r="C26" s="37" t="s">
        <v>351</v>
      </c>
      <c r="D26" s="37" t="s">
        <v>19</v>
      </c>
      <c r="E26" s="37">
        <v>163</v>
      </c>
      <c r="F26" s="30">
        <f t="shared" si="0"/>
        <v>336</v>
      </c>
      <c r="G26" s="37">
        <v>2082</v>
      </c>
      <c r="H26" s="30">
        <f t="shared" si="1"/>
        <v>2418</v>
      </c>
      <c r="J26" s="31">
        <f t="shared" si="2"/>
        <v>27.75</v>
      </c>
      <c r="K26" s="37">
        <v>28</v>
      </c>
      <c r="L26" s="31">
        <f t="shared" si="3"/>
        <v>27.75</v>
      </c>
      <c r="N26" s="26"/>
      <c r="O26" s="26"/>
    </row>
    <row r="27" spans="1:15" s="30" customFormat="1" ht="12.75">
      <c r="A27" s="30">
        <v>25</v>
      </c>
      <c r="B27" s="26">
        <v>17312</v>
      </c>
      <c r="C27" s="26" t="s">
        <v>20</v>
      </c>
      <c r="D27" s="26" t="s">
        <v>17</v>
      </c>
      <c r="E27" s="37">
        <v>202</v>
      </c>
      <c r="F27" s="30">
        <f t="shared" si="0"/>
        <v>0</v>
      </c>
      <c r="G27" s="26">
        <v>2414</v>
      </c>
      <c r="H27" s="30">
        <f t="shared" si="1"/>
        <v>2414</v>
      </c>
      <c r="J27" s="31">
        <f t="shared" si="2"/>
        <v>-1.5</v>
      </c>
      <c r="K27" s="37">
        <v>0</v>
      </c>
      <c r="L27" s="31">
        <f t="shared" si="3"/>
        <v>-1.5</v>
      </c>
      <c r="N27" s="26"/>
      <c r="O27" s="26"/>
    </row>
    <row r="28" spans="1:15" s="30" customFormat="1" ht="12.75">
      <c r="A28" s="30">
        <v>26</v>
      </c>
      <c r="B28" s="37">
        <v>23304</v>
      </c>
      <c r="C28" s="37" t="s">
        <v>348</v>
      </c>
      <c r="D28" s="37" t="s">
        <v>17</v>
      </c>
      <c r="E28" s="37">
        <v>189</v>
      </c>
      <c r="F28" s="30">
        <f t="shared" si="0"/>
        <v>96</v>
      </c>
      <c r="G28" s="26">
        <v>2316</v>
      </c>
      <c r="H28" s="30">
        <f t="shared" si="1"/>
        <v>2412</v>
      </c>
      <c r="I28" s="26"/>
      <c r="J28" s="31">
        <f t="shared" si="2"/>
        <v>8.25</v>
      </c>
      <c r="K28" s="37">
        <v>8</v>
      </c>
      <c r="L28" s="31">
        <f t="shared" si="3"/>
        <v>8.25</v>
      </c>
      <c r="N28" s="26"/>
      <c r="O28" s="26"/>
    </row>
    <row r="29" spans="1:15" s="30" customFormat="1" ht="12.75">
      <c r="A29" s="30">
        <v>27</v>
      </c>
      <c r="B29" s="37">
        <v>23274</v>
      </c>
      <c r="C29" s="37" t="s">
        <v>342</v>
      </c>
      <c r="D29" s="37" t="s">
        <v>19</v>
      </c>
      <c r="E29" s="37">
        <v>187</v>
      </c>
      <c r="F29" s="30">
        <f t="shared" si="0"/>
        <v>120</v>
      </c>
      <c r="G29" s="30">
        <v>2276</v>
      </c>
      <c r="H29" s="30">
        <f t="shared" si="1"/>
        <v>2396</v>
      </c>
      <c r="J29" s="31">
        <f t="shared" si="2"/>
        <v>9.75</v>
      </c>
      <c r="K29" s="37">
        <v>10</v>
      </c>
      <c r="L29" s="31">
        <f t="shared" si="3"/>
        <v>9.75</v>
      </c>
      <c r="N29" s="26"/>
      <c r="O29" s="26"/>
    </row>
    <row r="30" spans="1:12" s="30" customFormat="1" ht="12.75">
      <c r="A30" s="30">
        <v>28</v>
      </c>
      <c r="B30" s="30">
        <v>17152</v>
      </c>
      <c r="C30" s="30" t="s">
        <v>28</v>
      </c>
      <c r="D30" s="30" t="s">
        <v>14</v>
      </c>
      <c r="E30" s="37">
        <v>200</v>
      </c>
      <c r="F30" s="30">
        <f t="shared" si="0"/>
        <v>0</v>
      </c>
      <c r="G30" s="26">
        <v>2395</v>
      </c>
      <c r="H30" s="30">
        <f t="shared" si="1"/>
        <v>2395</v>
      </c>
      <c r="J30" s="31">
        <f t="shared" si="2"/>
        <v>0</v>
      </c>
      <c r="K30" s="37">
        <v>0</v>
      </c>
      <c r="L30" s="31">
        <f>IF(J30&lt;0,0,J30)</f>
        <v>0</v>
      </c>
    </row>
    <row r="31" spans="1:12" s="30" customFormat="1" ht="12.75">
      <c r="A31" s="30">
        <v>29</v>
      </c>
      <c r="B31" s="26">
        <v>24953</v>
      </c>
      <c r="C31" s="26" t="s">
        <v>554</v>
      </c>
      <c r="D31" s="26" t="s">
        <v>19</v>
      </c>
      <c r="E31" s="37">
        <v>201</v>
      </c>
      <c r="F31" s="30">
        <f t="shared" si="0"/>
        <v>0</v>
      </c>
      <c r="G31" s="30">
        <v>2392</v>
      </c>
      <c r="H31" s="30">
        <f t="shared" si="1"/>
        <v>2392</v>
      </c>
      <c r="J31" s="31">
        <f t="shared" si="2"/>
        <v>-0.75</v>
      </c>
      <c r="K31" s="37">
        <v>0</v>
      </c>
      <c r="L31" s="31">
        <f aca="true" t="shared" si="4" ref="L31:L40">IF(J31&gt;38,38,J31)</f>
        <v>-0.75</v>
      </c>
    </row>
    <row r="32" spans="1:12" s="30" customFormat="1" ht="12.75">
      <c r="A32" s="30">
        <v>30</v>
      </c>
      <c r="B32" s="30">
        <v>21960</v>
      </c>
      <c r="C32" s="30" t="s">
        <v>154</v>
      </c>
      <c r="D32" s="30" t="s">
        <v>57</v>
      </c>
      <c r="E32" s="30">
        <v>180</v>
      </c>
      <c r="F32" s="30">
        <f t="shared" si="0"/>
        <v>180</v>
      </c>
      <c r="G32" s="30">
        <v>2208</v>
      </c>
      <c r="H32" s="30">
        <f t="shared" si="1"/>
        <v>2388</v>
      </c>
      <c r="J32" s="31">
        <f t="shared" si="2"/>
        <v>15</v>
      </c>
      <c r="K32" s="37">
        <v>15</v>
      </c>
      <c r="L32" s="31">
        <f t="shared" si="4"/>
        <v>15</v>
      </c>
    </row>
    <row r="33" spans="1:12" s="30" customFormat="1" ht="12.75">
      <c r="A33" s="30">
        <v>31</v>
      </c>
      <c r="B33" s="37">
        <v>23260</v>
      </c>
      <c r="C33" s="37" t="s">
        <v>347</v>
      </c>
      <c r="D33" s="37" t="s">
        <v>17</v>
      </c>
      <c r="E33" s="37">
        <v>183</v>
      </c>
      <c r="F33" s="30">
        <f t="shared" si="0"/>
        <v>156</v>
      </c>
      <c r="G33" s="30">
        <v>2216</v>
      </c>
      <c r="H33" s="30">
        <f t="shared" si="1"/>
        <v>2372</v>
      </c>
      <c r="J33" s="31">
        <f t="shared" si="2"/>
        <v>12.75</v>
      </c>
      <c r="K33" s="37">
        <v>13</v>
      </c>
      <c r="L33" s="31">
        <f t="shared" si="4"/>
        <v>12.75</v>
      </c>
    </row>
    <row r="34" spans="1:15" s="30" customFormat="1" ht="12.75">
      <c r="A34" s="30">
        <v>32</v>
      </c>
      <c r="B34" s="26">
        <v>1058</v>
      </c>
      <c r="C34" s="26" t="s">
        <v>40</v>
      </c>
      <c r="D34" s="26" t="s">
        <v>24</v>
      </c>
      <c r="E34" s="26">
        <v>200</v>
      </c>
      <c r="F34" s="30">
        <f t="shared" si="0"/>
        <v>0</v>
      </c>
      <c r="G34" s="26">
        <v>2353</v>
      </c>
      <c r="H34" s="26">
        <f t="shared" si="1"/>
        <v>2353</v>
      </c>
      <c r="I34" s="26"/>
      <c r="J34" s="27">
        <f t="shared" si="2"/>
        <v>0</v>
      </c>
      <c r="K34" s="37">
        <v>0</v>
      </c>
      <c r="L34" s="27">
        <f t="shared" si="4"/>
        <v>0</v>
      </c>
      <c r="N34" s="26"/>
      <c r="O34" s="26"/>
    </row>
    <row r="35" spans="1:15" s="30" customFormat="1" ht="12.75">
      <c r="A35" s="30">
        <v>33</v>
      </c>
      <c r="B35" s="30">
        <v>17070</v>
      </c>
      <c r="C35" s="30" t="s">
        <v>147</v>
      </c>
      <c r="D35" s="30" t="s">
        <v>14</v>
      </c>
      <c r="E35" s="37">
        <v>173</v>
      </c>
      <c r="F35" s="30">
        <f t="shared" si="0"/>
        <v>240</v>
      </c>
      <c r="G35" s="30">
        <v>2083</v>
      </c>
      <c r="H35" s="30">
        <f aca="true" t="shared" si="5" ref="H35:H66">F35+G35</f>
        <v>2323</v>
      </c>
      <c r="J35" s="31">
        <f aca="true" t="shared" si="6" ref="J35:J66">(200-E35)*(75/100)</f>
        <v>20.25</v>
      </c>
      <c r="K35" s="37">
        <v>20</v>
      </c>
      <c r="L35" s="31">
        <f t="shared" si="4"/>
        <v>20.25</v>
      </c>
      <c r="N35" s="26"/>
      <c r="O35" s="26"/>
    </row>
    <row r="36" spans="1:15" s="30" customFormat="1" ht="12.75">
      <c r="A36" s="30">
        <v>34</v>
      </c>
      <c r="B36" s="30">
        <v>22286</v>
      </c>
      <c r="C36" s="30" t="s">
        <v>145</v>
      </c>
      <c r="D36" s="30" t="s">
        <v>57</v>
      </c>
      <c r="E36" s="37">
        <v>176</v>
      </c>
      <c r="F36" s="30">
        <f t="shared" si="0"/>
        <v>216</v>
      </c>
      <c r="G36" s="26">
        <v>2070</v>
      </c>
      <c r="H36" s="30">
        <f t="shared" si="5"/>
        <v>2286</v>
      </c>
      <c r="J36" s="31">
        <f t="shared" si="6"/>
        <v>18</v>
      </c>
      <c r="K36" s="37">
        <v>18</v>
      </c>
      <c r="L36" s="31">
        <f t="shared" si="4"/>
        <v>18</v>
      </c>
      <c r="N36" s="33"/>
      <c r="O36" s="29"/>
    </row>
    <row r="37" spans="1:15" s="30" customFormat="1" ht="12.75">
      <c r="A37" s="30">
        <v>35</v>
      </c>
      <c r="B37" s="30">
        <v>17161</v>
      </c>
      <c r="C37" s="30" t="s">
        <v>41</v>
      </c>
      <c r="D37" s="30" t="s">
        <v>14</v>
      </c>
      <c r="E37" s="37">
        <v>195</v>
      </c>
      <c r="F37" s="30">
        <f t="shared" si="0"/>
        <v>48</v>
      </c>
      <c r="G37" s="30">
        <v>2225</v>
      </c>
      <c r="H37" s="30">
        <f t="shared" si="5"/>
        <v>2273</v>
      </c>
      <c r="J37" s="31">
        <f t="shared" si="6"/>
        <v>3.75</v>
      </c>
      <c r="K37" s="37">
        <v>4</v>
      </c>
      <c r="L37" s="31">
        <f t="shared" si="4"/>
        <v>3.75</v>
      </c>
      <c r="N37" s="33"/>
      <c r="O37" s="29"/>
    </row>
    <row r="38" spans="1:15" s="30" customFormat="1" ht="12.75">
      <c r="A38" s="30">
        <v>36</v>
      </c>
      <c r="B38" s="30">
        <v>22517</v>
      </c>
      <c r="C38" s="30" t="s">
        <v>213</v>
      </c>
      <c r="D38" s="30" t="s">
        <v>17</v>
      </c>
      <c r="E38" s="37">
        <v>203</v>
      </c>
      <c r="F38" s="30">
        <f t="shared" si="0"/>
        <v>0</v>
      </c>
      <c r="G38" s="30">
        <v>2263</v>
      </c>
      <c r="H38" s="30">
        <f t="shared" si="5"/>
        <v>2263</v>
      </c>
      <c r="J38" s="31">
        <f t="shared" si="6"/>
        <v>-2.25</v>
      </c>
      <c r="K38" s="37">
        <v>0</v>
      </c>
      <c r="L38" s="31">
        <f t="shared" si="4"/>
        <v>-2.25</v>
      </c>
      <c r="N38" s="33"/>
      <c r="O38" s="29"/>
    </row>
    <row r="39" spans="1:12" s="30" customFormat="1" ht="12.75">
      <c r="A39" s="30">
        <v>37</v>
      </c>
      <c r="B39" s="30">
        <v>21703</v>
      </c>
      <c r="C39" s="26" t="s">
        <v>475</v>
      </c>
      <c r="D39" s="30" t="s">
        <v>19</v>
      </c>
      <c r="E39" s="30">
        <v>190</v>
      </c>
      <c r="F39" s="30">
        <f t="shared" si="0"/>
        <v>96</v>
      </c>
      <c r="G39" s="26">
        <v>2146</v>
      </c>
      <c r="H39" s="30">
        <f t="shared" si="5"/>
        <v>2242</v>
      </c>
      <c r="J39" s="31">
        <f t="shared" si="6"/>
        <v>7.5</v>
      </c>
      <c r="K39" s="37">
        <v>8</v>
      </c>
      <c r="L39" s="31">
        <f t="shared" si="4"/>
        <v>7.5</v>
      </c>
    </row>
    <row r="40" spans="1:12" s="30" customFormat="1" ht="12.75">
      <c r="A40" s="30">
        <v>38</v>
      </c>
      <c r="B40" s="30">
        <v>20374</v>
      </c>
      <c r="C40" s="30" t="s">
        <v>142</v>
      </c>
      <c r="D40" s="26" t="s">
        <v>14</v>
      </c>
      <c r="E40" s="37">
        <v>183</v>
      </c>
      <c r="F40" s="30">
        <f t="shared" si="0"/>
        <v>156</v>
      </c>
      <c r="G40" s="30">
        <v>2014</v>
      </c>
      <c r="H40" s="30">
        <f t="shared" si="5"/>
        <v>2170</v>
      </c>
      <c r="J40" s="31">
        <f t="shared" si="6"/>
        <v>12.75</v>
      </c>
      <c r="K40" s="37">
        <v>13</v>
      </c>
      <c r="L40" s="31">
        <f t="shared" si="4"/>
        <v>12.75</v>
      </c>
    </row>
    <row r="41" spans="1:12" s="30" customFormat="1" ht="12.75">
      <c r="A41" s="30">
        <v>39</v>
      </c>
      <c r="B41" s="30">
        <v>17116</v>
      </c>
      <c r="C41" s="30" t="s">
        <v>30</v>
      </c>
      <c r="D41" s="30" t="s">
        <v>17</v>
      </c>
      <c r="E41" s="37">
        <v>198</v>
      </c>
      <c r="F41" s="30">
        <f t="shared" si="0"/>
        <v>24</v>
      </c>
      <c r="G41" s="30">
        <v>2142</v>
      </c>
      <c r="H41" s="30">
        <f t="shared" si="5"/>
        <v>2166</v>
      </c>
      <c r="J41" s="31">
        <f t="shared" si="6"/>
        <v>1.5</v>
      </c>
      <c r="K41" s="37">
        <v>2</v>
      </c>
      <c r="L41" s="31">
        <f>IF(J41&lt;0,0,J41)</f>
        <v>1.5</v>
      </c>
    </row>
    <row r="42" spans="1:12" s="30" customFormat="1" ht="12.75">
      <c r="A42" s="30">
        <v>40</v>
      </c>
      <c r="B42" s="37">
        <v>24479</v>
      </c>
      <c r="C42" t="s">
        <v>400</v>
      </c>
      <c r="D42" t="s">
        <v>17</v>
      </c>
      <c r="E42" s="37">
        <v>179</v>
      </c>
      <c r="F42" s="30">
        <f>K42*6</f>
        <v>96</v>
      </c>
      <c r="H42" s="30">
        <f t="shared" si="5"/>
        <v>96</v>
      </c>
      <c r="J42" s="31">
        <f t="shared" si="6"/>
        <v>15.75</v>
      </c>
      <c r="K42" s="37">
        <v>16</v>
      </c>
      <c r="L42" s="31">
        <f aca="true" t="shared" si="7" ref="L42:L48">IF(J42&gt;38,38,J42)</f>
        <v>15.75</v>
      </c>
    </row>
    <row r="43" spans="1:12" s="30" customFormat="1" ht="12.75">
      <c r="A43" s="30">
        <v>41</v>
      </c>
      <c r="B43" s="37">
        <v>22870</v>
      </c>
      <c r="C43" s="37" t="s">
        <v>358</v>
      </c>
      <c r="D43" s="37" t="s">
        <v>19</v>
      </c>
      <c r="E43" s="26">
        <v>194</v>
      </c>
      <c r="F43" s="30">
        <f>K43*6</f>
        <v>30</v>
      </c>
      <c r="H43" s="30">
        <f t="shared" si="5"/>
        <v>30</v>
      </c>
      <c r="J43" s="31">
        <f t="shared" si="6"/>
        <v>4.5</v>
      </c>
      <c r="K43" s="37">
        <v>5</v>
      </c>
      <c r="L43" s="31">
        <f t="shared" si="7"/>
        <v>4.5</v>
      </c>
    </row>
    <row r="44" spans="1:12" s="30" customFormat="1" ht="12.75">
      <c r="A44" s="30">
        <v>42</v>
      </c>
      <c r="B44" s="37">
        <v>23485</v>
      </c>
      <c r="C44" s="37" t="s">
        <v>362</v>
      </c>
      <c r="D44" s="37" t="s">
        <v>19</v>
      </c>
      <c r="E44" s="37">
        <v>155</v>
      </c>
      <c r="F44" s="30">
        <f>K44*6</f>
        <v>204</v>
      </c>
      <c r="G44" s="37"/>
      <c r="H44" s="30">
        <f t="shared" si="5"/>
        <v>204</v>
      </c>
      <c r="J44" s="31">
        <f t="shared" si="6"/>
        <v>33.75</v>
      </c>
      <c r="K44" s="37">
        <v>34</v>
      </c>
      <c r="L44" s="31">
        <f t="shared" si="7"/>
        <v>33.75</v>
      </c>
    </row>
    <row r="45" spans="1:12" s="30" customFormat="1" ht="12.75">
      <c r="A45" s="30">
        <v>43</v>
      </c>
      <c r="B45" s="30">
        <v>21653</v>
      </c>
      <c r="C45" s="30" t="s">
        <v>109</v>
      </c>
      <c r="D45" s="30" t="s">
        <v>24</v>
      </c>
      <c r="E45" s="37">
        <v>183</v>
      </c>
      <c r="F45" s="30">
        <v>183</v>
      </c>
      <c r="H45" s="30">
        <f t="shared" si="5"/>
        <v>183</v>
      </c>
      <c r="J45" s="31">
        <f t="shared" si="6"/>
        <v>12.75</v>
      </c>
      <c r="K45" s="37">
        <v>13</v>
      </c>
      <c r="L45" s="31">
        <f t="shared" si="7"/>
        <v>12.75</v>
      </c>
    </row>
    <row r="46" spans="1:12" s="30" customFormat="1" ht="12.75">
      <c r="A46" s="30">
        <v>44</v>
      </c>
      <c r="B46" s="30">
        <v>20235</v>
      </c>
      <c r="C46" s="30" t="s">
        <v>110</v>
      </c>
      <c r="D46" s="30" t="s">
        <v>34</v>
      </c>
      <c r="E46" s="37">
        <v>161</v>
      </c>
      <c r="F46" s="30">
        <v>161</v>
      </c>
      <c r="H46" s="30">
        <f t="shared" si="5"/>
        <v>161</v>
      </c>
      <c r="J46" s="31">
        <f t="shared" si="6"/>
        <v>29.25</v>
      </c>
      <c r="K46" s="37">
        <v>29</v>
      </c>
      <c r="L46" s="31">
        <f t="shared" si="7"/>
        <v>29.25</v>
      </c>
    </row>
    <row r="47" spans="1:12" s="30" customFormat="1" ht="12.75">
      <c r="A47" s="30">
        <v>45</v>
      </c>
      <c r="B47" s="37">
        <v>10579</v>
      </c>
      <c r="C47" s="37" t="s">
        <v>478</v>
      </c>
      <c r="D47" s="37" t="s">
        <v>12</v>
      </c>
      <c r="E47" s="37">
        <v>190</v>
      </c>
      <c r="F47" s="26">
        <f>K47*6</f>
        <v>48</v>
      </c>
      <c r="H47" s="26">
        <f t="shared" si="5"/>
        <v>48</v>
      </c>
      <c r="J47" s="31">
        <f t="shared" si="6"/>
        <v>7.5</v>
      </c>
      <c r="K47" s="37">
        <v>8</v>
      </c>
      <c r="L47" s="31">
        <f t="shared" si="7"/>
        <v>7.5</v>
      </c>
    </row>
    <row r="48" spans="1:12" s="30" customFormat="1" ht="12.75">
      <c r="A48" s="30">
        <v>46</v>
      </c>
      <c r="B48" s="30">
        <v>22273</v>
      </c>
      <c r="C48" s="30" t="s">
        <v>111</v>
      </c>
      <c r="D48" s="30" t="s">
        <v>24</v>
      </c>
      <c r="E48" s="37">
        <v>187</v>
      </c>
      <c r="F48" s="26">
        <f>K48*6</f>
        <v>60</v>
      </c>
      <c r="H48" s="30">
        <f t="shared" si="5"/>
        <v>60</v>
      </c>
      <c r="J48" s="31">
        <f t="shared" si="6"/>
        <v>9.75</v>
      </c>
      <c r="K48" s="37">
        <v>10</v>
      </c>
      <c r="L48" s="31">
        <f t="shared" si="7"/>
        <v>9.75</v>
      </c>
    </row>
    <row r="49" spans="1:12" s="30" customFormat="1" ht="12.75">
      <c r="A49" s="30">
        <v>47</v>
      </c>
      <c r="B49" s="30">
        <v>17217</v>
      </c>
      <c r="C49" s="30" t="s">
        <v>212</v>
      </c>
      <c r="D49" s="30" t="s">
        <v>17</v>
      </c>
      <c r="E49" s="37">
        <v>188</v>
      </c>
      <c r="F49" s="30">
        <f>K49*6</f>
        <v>54</v>
      </c>
      <c r="H49" s="30">
        <f t="shared" si="5"/>
        <v>54</v>
      </c>
      <c r="J49" s="31">
        <f t="shared" si="6"/>
        <v>9</v>
      </c>
      <c r="K49" s="37">
        <v>9</v>
      </c>
      <c r="L49" s="31">
        <f>IF(J49&lt;0,0,J49)</f>
        <v>9</v>
      </c>
    </row>
    <row r="50" spans="1:12" s="30" customFormat="1" ht="12.75">
      <c r="A50" s="30">
        <v>48</v>
      </c>
      <c r="B50" s="30">
        <v>21892</v>
      </c>
      <c r="C50" s="30" t="s">
        <v>155</v>
      </c>
      <c r="D50" s="30" t="s">
        <v>36</v>
      </c>
      <c r="E50" s="37">
        <v>163</v>
      </c>
      <c r="F50" s="30">
        <f>K50*8</f>
        <v>224</v>
      </c>
      <c r="H50" s="30">
        <f t="shared" si="5"/>
        <v>224</v>
      </c>
      <c r="J50" s="31">
        <f t="shared" si="6"/>
        <v>27.75</v>
      </c>
      <c r="K50" s="37">
        <v>28</v>
      </c>
      <c r="L50" s="31">
        <f aca="true" t="shared" si="8" ref="L50:L66">IF(J50&gt;38,38,J50)</f>
        <v>27.75</v>
      </c>
    </row>
    <row r="51" spans="1:15" s="30" customFormat="1" ht="12.75">
      <c r="A51" s="30">
        <v>49</v>
      </c>
      <c r="B51" s="26">
        <v>24759</v>
      </c>
      <c r="C51" s="26" t="s">
        <v>479</v>
      </c>
      <c r="D51" s="26" t="s">
        <v>34</v>
      </c>
      <c r="E51" s="37">
        <v>171</v>
      </c>
      <c r="F51" s="26">
        <f>K51*6</f>
        <v>132</v>
      </c>
      <c r="H51" s="26">
        <f t="shared" si="5"/>
        <v>132</v>
      </c>
      <c r="J51" s="31">
        <f t="shared" si="6"/>
        <v>21.75</v>
      </c>
      <c r="K51" s="37">
        <v>22</v>
      </c>
      <c r="L51" s="31">
        <f t="shared" si="8"/>
        <v>21.75</v>
      </c>
      <c r="N51" s="33"/>
      <c r="O51" s="29"/>
    </row>
    <row r="52" spans="1:12" s="30" customFormat="1" ht="12.75">
      <c r="A52" s="30">
        <v>50</v>
      </c>
      <c r="B52" s="26">
        <v>24504</v>
      </c>
      <c r="C52" s="26" t="s">
        <v>480</v>
      </c>
      <c r="D52" s="26" t="s">
        <v>14</v>
      </c>
      <c r="E52" s="37">
        <v>164</v>
      </c>
      <c r="F52" s="26">
        <f>K52*6</f>
        <v>162</v>
      </c>
      <c r="H52" s="26">
        <f t="shared" si="5"/>
        <v>162</v>
      </c>
      <c r="J52" s="31">
        <f t="shared" si="6"/>
        <v>27</v>
      </c>
      <c r="K52" s="37">
        <v>27</v>
      </c>
      <c r="L52" s="31">
        <f t="shared" si="8"/>
        <v>27</v>
      </c>
    </row>
    <row r="53" spans="1:12" s="30" customFormat="1" ht="12.75">
      <c r="A53" s="30">
        <v>51</v>
      </c>
      <c r="B53" s="30">
        <v>20239</v>
      </c>
      <c r="C53" s="30" t="s">
        <v>163</v>
      </c>
      <c r="D53" s="30" t="s">
        <v>36</v>
      </c>
      <c r="E53" s="37">
        <v>173</v>
      </c>
      <c r="F53" s="30">
        <f>K53*8</f>
        <v>160</v>
      </c>
      <c r="H53" s="30">
        <f t="shared" si="5"/>
        <v>160</v>
      </c>
      <c r="J53" s="31">
        <f t="shared" si="6"/>
        <v>20.25</v>
      </c>
      <c r="K53" s="37">
        <v>20</v>
      </c>
      <c r="L53" s="31">
        <f t="shared" si="8"/>
        <v>20.25</v>
      </c>
    </row>
    <row r="54" spans="1:12" s="30" customFormat="1" ht="12.75">
      <c r="A54" s="30">
        <v>52</v>
      </c>
      <c r="B54" s="30">
        <v>17270</v>
      </c>
      <c r="C54" s="30" t="s">
        <v>256</v>
      </c>
      <c r="D54" s="30" t="s">
        <v>17</v>
      </c>
      <c r="E54" s="37">
        <v>194</v>
      </c>
      <c r="F54" s="30">
        <f>K54*6</f>
        <v>48</v>
      </c>
      <c r="H54" s="30">
        <f t="shared" si="5"/>
        <v>48</v>
      </c>
      <c r="J54" s="31">
        <f t="shared" si="6"/>
        <v>4.5</v>
      </c>
      <c r="K54" s="37">
        <v>8</v>
      </c>
      <c r="L54" s="31">
        <f t="shared" si="8"/>
        <v>4.5</v>
      </c>
    </row>
    <row r="55" spans="1:12" s="30" customFormat="1" ht="12.75">
      <c r="A55" s="30">
        <v>53</v>
      </c>
      <c r="B55" s="37">
        <v>23470</v>
      </c>
      <c r="C55" s="37" t="s">
        <v>361</v>
      </c>
      <c r="D55" s="37" t="s">
        <v>36</v>
      </c>
      <c r="E55" s="37">
        <v>154</v>
      </c>
      <c r="F55" s="30">
        <f>K55*8</f>
        <v>296</v>
      </c>
      <c r="G55" s="37"/>
      <c r="H55" s="30">
        <f t="shared" si="5"/>
        <v>296</v>
      </c>
      <c r="J55" s="31">
        <f t="shared" si="6"/>
        <v>34.5</v>
      </c>
      <c r="K55" s="37">
        <v>37</v>
      </c>
      <c r="L55" s="31">
        <f t="shared" si="8"/>
        <v>34.5</v>
      </c>
    </row>
    <row r="56" spans="1:12" s="30" customFormat="1" ht="12.75">
      <c r="A56" s="30">
        <v>54</v>
      </c>
      <c r="B56" s="30">
        <v>21893</v>
      </c>
      <c r="C56" s="30" t="s">
        <v>89</v>
      </c>
      <c r="D56" s="30" t="s">
        <v>36</v>
      </c>
      <c r="E56" s="37">
        <v>170</v>
      </c>
      <c r="F56" s="30">
        <f>K56*8</f>
        <v>168</v>
      </c>
      <c r="H56" s="30">
        <f t="shared" si="5"/>
        <v>168</v>
      </c>
      <c r="J56" s="31">
        <f t="shared" si="6"/>
        <v>22.5</v>
      </c>
      <c r="K56" s="37">
        <v>21</v>
      </c>
      <c r="L56" s="31">
        <f t="shared" si="8"/>
        <v>22.5</v>
      </c>
    </row>
    <row r="57" spans="1:12" s="30" customFormat="1" ht="12.75">
      <c r="A57" s="30">
        <v>55</v>
      </c>
      <c r="B57" s="30">
        <v>17120</v>
      </c>
      <c r="C57" s="30" t="s">
        <v>201</v>
      </c>
      <c r="D57" s="30" t="s">
        <v>14</v>
      </c>
      <c r="E57" s="37">
        <v>178</v>
      </c>
      <c r="F57" s="30">
        <f>K57*6</f>
        <v>126</v>
      </c>
      <c r="H57" s="30">
        <f t="shared" si="5"/>
        <v>126</v>
      </c>
      <c r="J57" s="31">
        <f t="shared" si="6"/>
        <v>16.5</v>
      </c>
      <c r="K57" s="37">
        <v>21</v>
      </c>
      <c r="L57" s="31">
        <f t="shared" si="8"/>
        <v>16.5</v>
      </c>
    </row>
    <row r="58" spans="1:12" s="30" customFormat="1" ht="12.75">
      <c r="A58" s="30">
        <v>56</v>
      </c>
      <c r="B58" s="26">
        <v>24194</v>
      </c>
      <c r="C58" s="26" t="s">
        <v>504</v>
      </c>
      <c r="D58" s="26" t="s">
        <v>36</v>
      </c>
      <c r="E58" s="37">
        <v>157</v>
      </c>
      <c r="F58" s="30">
        <f>K58*8</f>
        <v>168</v>
      </c>
      <c r="G58" s="26"/>
      <c r="H58" s="30">
        <f t="shared" si="5"/>
        <v>168</v>
      </c>
      <c r="J58" s="31">
        <f t="shared" si="6"/>
        <v>32.25</v>
      </c>
      <c r="K58" s="37">
        <v>21</v>
      </c>
      <c r="L58" s="31">
        <f t="shared" si="8"/>
        <v>32.25</v>
      </c>
    </row>
    <row r="59" spans="1:12" s="30" customFormat="1" ht="12.75">
      <c r="A59" s="30">
        <v>57</v>
      </c>
      <c r="B59" s="30">
        <v>21349</v>
      </c>
      <c r="C59" s="30" t="s">
        <v>202</v>
      </c>
      <c r="D59" s="30" t="s">
        <v>17</v>
      </c>
      <c r="E59" s="37">
        <v>193</v>
      </c>
      <c r="F59" s="30">
        <f>K59*6</f>
        <v>48</v>
      </c>
      <c r="H59" s="30">
        <f t="shared" si="5"/>
        <v>48</v>
      </c>
      <c r="J59" s="31">
        <f t="shared" si="6"/>
        <v>5.25</v>
      </c>
      <c r="K59" s="37">
        <v>8</v>
      </c>
      <c r="L59" s="31">
        <f t="shared" si="8"/>
        <v>5.25</v>
      </c>
    </row>
    <row r="60" spans="1:12" s="30" customFormat="1" ht="12.75">
      <c r="A60" s="30">
        <v>58</v>
      </c>
      <c r="B60" s="26">
        <v>3912</v>
      </c>
      <c r="C60" s="26" t="s">
        <v>127</v>
      </c>
      <c r="D60" s="26" t="s">
        <v>36</v>
      </c>
      <c r="E60" s="26">
        <v>163</v>
      </c>
      <c r="F60" s="30">
        <f>K60*8</f>
        <v>216</v>
      </c>
      <c r="G60" s="26"/>
      <c r="H60" s="26">
        <f t="shared" si="5"/>
        <v>216</v>
      </c>
      <c r="I60" s="26"/>
      <c r="J60" s="27">
        <f t="shared" si="6"/>
        <v>27.75</v>
      </c>
      <c r="K60" s="37">
        <v>27</v>
      </c>
      <c r="L60" s="27">
        <f t="shared" si="8"/>
        <v>27.75</v>
      </c>
    </row>
    <row r="61" spans="1:12" s="30" customFormat="1" ht="12.75">
      <c r="A61" s="30">
        <v>59</v>
      </c>
      <c r="B61" s="30">
        <v>21555</v>
      </c>
      <c r="C61" s="30" t="s">
        <v>92</v>
      </c>
      <c r="D61" s="30" t="s">
        <v>24</v>
      </c>
      <c r="E61" s="37">
        <v>172</v>
      </c>
      <c r="F61" s="30">
        <f aca="true" t="shared" si="9" ref="F61:F76">K61*6</f>
        <v>108</v>
      </c>
      <c r="H61" s="30">
        <f t="shared" si="5"/>
        <v>108</v>
      </c>
      <c r="J61" s="31">
        <f t="shared" si="6"/>
        <v>21</v>
      </c>
      <c r="K61" s="37">
        <v>18</v>
      </c>
      <c r="L61" s="31">
        <f t="shared" si="8"/>
        <v>21</v>
      </c>
    </row>
    <row r="62" spans="1:12" s="30" customFormat="1" ht="12.75">
      <c r="A62" s="30">
        <v>60</v>
      </c>
      <c r="B62" s="30">
        <v>20237</v>
      </c>
      <c r="C62" s="30" t="s">
        <v>112</v>
      </c>
      <c r="D62" s="30" t="s">
        <v>34</v>
      </c>
      <c r="E62" s="37">
        <v>164</v>
      </c>
      <c r="F62" s="30">
        <f t="shared" si="9"/>
        <v>168</v>
      </c>
      <c r="H62" s="30">
        <f t="shared" si="5"/>
        <v>168</v>
      </c>
      <c r="J62" s="31">
        <f t="shared" si="6"/>
        <v>27</v>
      </c>
      <c r="K62" s="37">
        <v>28</v>
      </c>
      <c r="L62" s="31">
        <f t="shared" si="8"/>
        <v>27</v>
      </c>
    </row>
    <row r="63" spans="2:13" s="30" customFormat="1" ht="12.75">
      <c r="B63" s="26">
        <v>24762</v>
      </c>
      <c r="C63" s="26" t="s">
        <v>481</v>
      </c>
      <c r="D63" s="26" t="s">
        <v>12</v>
      </c>
      <c r="E63" s="37">
        <v>142</v>
      </c>
      <c r="F63" s="26">
        <f t="shared" si="9"/>
        <v>228</v>
      </c>
      <c r="H63" s="26">
        <f t="shared" si="5"/>
        <v>228</v>
      </c>
      <c r="J63" s="31">
        <f t="shared" si="6"/>
        <v>43.5</v>
      </c>
      <c r="K63" s="37">
        <v>38</v>
      </c>
      <c r="L63" s="31">
        <f t="shared" si="8"/>
        <v>38</v>
      </c>
      <c r="M63" s="26"/>
    </row>
    <row r="64" spans="1:12" s="30" customFormat="1" ht="12.75">
      <c r="A64" s="30">
        <v>61</v>
      </c>
      <c r="B64" s="26">
        <v>24536</v>
      </c>
      <c r="C64" s="26" t="s">
        <v>401</v>
      </c>
      <c r="D64" s="26" t="s">
        <v>19</v>
      </c>
      <c r="E64" s="26">
        <v>170</v>
      </c>
      <c r="F64" s="30">
        <f t="shared" si="9"/>
        <v>138</v>
      </c>
      <c r="G64" s="26"/>
      <c r="H64" s="26">
        <f t="shared" si="5"/>
        <v>138</v>
      </c>
      <c r="I64" s="26"/>
      <c r="J64" s="27">
        <f t="shared" si="6"/>
        <v>22.5</v>
      </c>
      <c r="K64" s="37">
        <v>23</v>
      </c>
      <c r="L64" s="27">
        <f t="shared" si="8"/>
        <v>22.5</v>
      </c>
    </row>
    <row r="65" spans="1:12" s="30" customFormat="1" ht="12.75">
      <c r="A65" s="30">
        <v>62</v>
      </c>
      <c r="B65" s="26">
        <v>24537</v>
      </c>
      <c r="C65" s="26" t="s">
        <v>402</v>
      </c>
      <c r="D65" s="26" t="s">
        <v>19</v>
      </c>
      <c r="E65" s="26">
        <v>165</v>
      </c>
      <c r="F65" s="30">
        <f t="shared" si="9"/>
        <v>156</v>
      </c>
      <c r="G65" s="26"/>
      <c r="H65" s="26">
        <f t="shared" si="5"/>
        <v>156</v>
      </c>
      <c r="I65" s="26"/>
      <c r="J65" s="27">
        <f t="shared" si="6"/>
        <v>26.25</v>
      </c>
      <c r="K65" s="37">
        <v>26</v>
      </c>
      <c r="L65" s="27">
        <f t="shared" si="8"/>
        <v>26.25</v>
      </c>
    </row>
    <row r="66" spans="1:12" s="30" customFormat="1" ht="12.75">
      <c r="A66" s="30">
        <v>63</v>
      </c>
      <c r="B66" s="37">
        <v>24503</v>
      </c>
      <c r="C66" s="37" t="s">
        <v>403</v>
      </c>
      <c r="D66" s="37" t="s">
        <v>14</v>
      </c>
      <c r="E66" s="37">
        <v>160</v>
      </c>
      <c r="F66" s="30">
        <f t="shared" si="9"/>
        <v>216</v>
      </c>
      <c r="H66" s="30">
        <f t="shared" si="5"/>
        <v>216</v>
      </c>
      <c r="J66" s="31">
        <f t="shared" si="6"/>
        <v>30</v>
      </c>
      <c r="K66" s="37">
        <v>36</v>
      </c>
      <c r="L66" s="31">
        <f t="shared" si="8"/>
        <v>30</v>
      </c>
    </row>
    <row r="67" spans="1:12" s="30" customFormat="1" ht="12.75">
      <c r="A67" s="30">
        <v>64</v>
      </c>
      <c r="B67" s="26">
        <v>24120</v>
      </c>
      <c r="C67" s="26" t="s">
        <v>404</v>
      </c>
      <c r="D67" s="26" t="s">
        <v>17</v>
      </c>
      <c r="E67" s="37">
        <v>208</v>
      </c>
      <c r="F67" s="30">
        <f t="shared" si="9"/>
        <v>0</v>
      </c>
      <c r="H67" s="30">
        <f>F67+G67</f>
        <v>0</v>
      </c>
      <c r="J67" s="31">
        <f aca="true" t="shared" si="10" ref="J67:J98">(200-E67)*(75/100)</f>
        <v>-6</v>
      </c>
      <c r="K67" s="37">
        <v>0</v>
      </c>
      <c r="L67" s="31">
        <f>IF(J67&lt;0,0,J67)</f>
        <v>0</v>
      </c>
    </row>
    <row r="68" spans="1:12" s="30" customFormat="1" ht="12.75">
      <c r="A68" s="30">
        <v>65</v>
      </c>
      <c r="B68" s="26">
        <v>24191</v>
      </c>
      <c r="C68" s="26" t="s">
        <v>482</v>
      </c>
      <c r="D68" s="26" t="s">
        <v>34</v>
      </c>
      <c r="E68" s="37">
        <v>152</v>
      </c>
      <c r="F68" s="30">
        <f t="shared" si="9"/>
        <v>192</v>
      </c>
      <c r="H68" s="30">
        <f>F68+G68</f>
        <v>192</v>
      </c>
      <c r="J68" s="31">
        <f t="shared" si="10"/>
        <v>36</v>
      </c>
      <c r="K68" s="37">
        <v>32</v>
      </c>
      <c r="L68" s="31">
        <f>IF(J68&lt;0,0,J68)</f>
        <v>36</v>
      </c>
    </row>
    <row r="69" spans="1:15" s="30" customFormat="1" ht="12.75">
      <c r="A69" s="30">
        <v>66</v>
      </c>
      <c r="B69" s="26">
        <v>24134</v>
      </c>
      <c r="C69" s="26" t="s">
        <v>423</v>
      </c>
      <c r="D69" s="26" t="s">
        <v>24</v>
      </c>
      <c r="E69" s="37">
        <v>187</v>
      </c>
      <c r="F69" s="30">
        <f t="shared" si="9"/>
        <v>66</v>
      </c>
      <c r="G69" s="26"/>
      <c r="H69" s="30">
        <f>F69+G69</f>
        <v>66</v>
      </c>
      <c r="J69" s="31">
        <f t="shared" si="10"/>
        <v>9.75</v>
      </c>
      <c r="K69" s="37">
        <v>11</v>
      </c>
      <c r="L69" s="31">
        <f>IF(J69&lt;0,0,J69)</f>
        <v>9.75</v>
      </c>
      <c r="N69" s="33"/>
      <c r="O69" s="29"/>
    </row>
    <row r="70" spans="1:12" s="30" customFormat="1" ht="12.75">
      <c r="A70" s="30">
        <v>67</v>
      </c>
      <c r="B70" s="30">
        <v>21645</v>
      </c>
      <c r="C70" s="30" t="s">
        <v>232</v>
      </c>
      <c r="D70" s="30" t="s">
        <v>24</v>
      </c>
      <c r="E70" s="30">
        <v>196</v>
      </c>
      <c r="F70" s="30">
        <f t="shared" si="9"/>
        <v>66</v>
      </c>
      <c r="H70" s="30">
        <f>F70+G70</f>
        <v>66</v>
      </c>
      <c r="J70" s="31">
        <f t="shared" si="10"/>
        <v>3</v>
      </c>
      <c r="K70" s="37">
        <v>11</v>
      </c>
      <c r="L70" s="31">
        <f>IF(J70&gt;38,38,J70)</f>
        <v>3</v>
      </c>
    </row>
    <row r="71" spans="1:12" s="30" customFormat="1" ht="12.75">
      <c r="A71" s="30">
        <v>68</v>
      </c>
      <c r="B71" s="30">
        <v>22030</v>
      </c>
      <c r="C71" s="30" t="s">
        <v>128</v>
      </c>
      <c r="D71" s="30" t="s">
        <v>24</v>
      </c>
      <c r="E71" s="37">
        <v>176</v>
      </c>
      <c r="F71" s="30">
        <f t="shared" si="9"/>
        <v>108</v>
      </c>
      <c r="H71" s="30">
        <f>F71+G71</f>
        <v>108</v>
      </c>
      <c r="J71" s="31">
        <f t="shared" si="10"/>
        <v>18</v>
      </c>
      <c r="K71" s="37">
        <v>18</v>
      </c>
      <c r="L71" s="31">
        <f>IF(J71&gt;38,38,J71)</f>
        <v>18</v>
      </c>
    </row>
    <row r="72" spans="1:12" s="30" customFormat="1" ht="12.75">
      <c r="A72" s="30">
        <v>69</v>
      </c>
      <c r="B72" s="30">
        <v>22944</v>
      </c>
      <c r="C72" s="30" t="s">
        <v>301</v>
      </c>
      <c r="D72" s="30" t="s">
        <v>14</v>
      </c>
      <c r="E72" s="37">
        <v>183</v>
      </c>
      <c r="F72" s="30">
        <f t="shared" si="9"/>
        <v>108</v>
      </c>
      <c r="H72" s="30">
        <f>F72+G72</f>
        <v>108</v>
      </c>
      <c r="J72" s="31">
        <f t="shared" si="10"/>
        <v>12.75</v>
      </c>
      <c r="K72" s="37">
        <v>18</v>
      </c>
      <c r="L72" s="31">
        <f>IF(J72&lt;0,0,J72)</f>
        <v>12.75</v>
      </c>
    </row>
    <row r="73" spans="1:12" s="30" customFormat="1" ht="12.75">
      <c r="A73" s="30">
        <v>70</v>
      </c>
      <c r="B73" s="26">
        <v>24304</v>
      </c>
      <c r="C73" s="26" t="s">
        <v>483</v>
      </c>
      <c r="D73" s="26" t="s">
        <v>24</v>
      </c>
      <c r="E73" s="37">
        <v>180</v>
      </c>
      <c r="F73" s="26">
        <f t="shared" si="9"/>
        <v>90</v>
      </c>
      <c r="H73" s="26">
        <f>F73+G73</f>
        <v>90</v>
      </c>
      <c r="J73" s="31">
        <f t="shared" si="10"/>
        <v>15</v>
      </c>
      <c r="K73" s="37">
        <v>15</v>
      </c>
      <c r="L73" s="31">
        <f>IF(J73&lt;0,0,J73)</f>
        <v>15</v>
      </c>
    </row>
    <row r="74" spans="1:12" s="30" customFormat="1" ht="12.75">
      <c r="A74" s="30">
        <v>71</v>
      </c>
      <c r="B74" s="30">
        <v>22087</v>
      </c>
      <c r="C74" s="30" t="s">
        <v>203</v>
      </c>
      <c r="D74" s="30" t="s">
        <v>12</v>
      </c>
      <c r="E74" s="37">
        <v>181</v>
      </c>
      <c r="F74" s="30">
        <f t="shared" si="9"/>
        <v>84</v>
      </c>
      <c r="H74" s="30">
        <f>F74+G74</f>
        <v>84</v>
      </c>
      <c r="J74" s="31">
        <f t="shared" si="10"/>
        <v>14.25</v>
      </c>
      <c r="K74" s="37">
        <v>14</v>
      </c>
      <c r="L74" s="31">
        <f>IF(J74&gt;38,38,J74)</f>
        <v>14.25</v>
      </c>
    </row>
    <row r="75" spans="1:12" s="30" customFormat="1" ht="12.75">
      <c r="A75" s="30">
        <v>72</v>
      </c>
      <c r="B75" s="30">
        <v>21402</v>
      </c>
      <c r="C75" s="30" t="s">
        <v>143</v>
      </c>
      <c r="D75" s="30" t="s">
        <v>17</v>
      </c>
      <c r="E75" s="37">
        <v>194</v>
      </c>
      <c r="F75" s="30">
        <f t="shared" si="9"/>
        <v>30</v>
      </c>
      <c r="H75" s="30">
        <f>F75+G75</f>
        <v>30</v>
      </c>
      <c r="J75" s="31">
        <f t="shared" si="10"/>
        <v>4.5</v>
      </c>
      <c r="K75" s="37">
        <v>5</v>
      </c>
      <c r="L75" s="31">
        <f>IF(J75&lt;0,0,J75)</f>
        <v>4.5</v>
      </c>
    </row>
    <row r="76" spans="1:12" s="30" customFormat="1" ht="12.75">
      <c r="A76" s="30">
        <v>73</v>
      </c>
      <c r="B76" s="26">
        <v>24702</v>
      </c>
      <c r="C76" s="26" t="s">
        <v>438</v>
      </c>
      <c r="D76" s="26" t="s">
        <v>24</v>
      </c>
      <c r="E76" s="37">
        <v>155</v>
      </c>
      <c r="F76" s="26">
        <f t="shared" si="9"/>
        <v>204</v>
      </c>
      <c r="H76" s="26">
        <f>F76+G76</f>
        <v>204</v>
      </c>
      <c r="J76" s="31">
        <f t="shared" si="10"/>
        <v>33.75</v>
      </c>
      <c r="K76" s="37">
        <v>34</v>
      </c>
      <c r="L76" s="31">
        <f>IF(J76&lt;0,0,J76)</f>
        <v>33.75</v>
      </c>
    </row>
    <row r="77" spans="1:12" s="30" customFormat="1" ht="12.75">
      <c r="A77" s="30">
        <v>74</v>
      </c>
      <c r="B77" s="26">
        <v>24376</v>
      </c>
      <c r="C77" s="26" t="s">
        <v>508</v>
      </c>
      <c r="D77" s="26" t="s">
        <v>34</v>
      </c>
      <c r="E77" s="37">
        <v>176</v>
      </c>
      <c r="F77" s="26"/>
      <c r="H77" s="26"/>
      <c r="J77" s="31">
        <f t="shared" si="10"/>
        <v>18</v>
      </c>
      <c r="K77" s="37"/>
      <c r="L77" s="31">
        <f>IF(J77&lt;0,0,J77)</f>
        <v>18</v>
      </c>
    </row>
    <row r="78" spans="1:12" s="30" customFormat="1" ht="12.75">
      <c r="A78" s="30">
        <v>75</v>
      </c>
      <c r="B78" s="30">
        <v>17214</v>
      </c>
      <c r="C78" s="30" t="s">
        <v>238</v>
      </c>
      <c r="D78" s="30" t="s">
        <v>12</v>
      </c>
      <c r="E78" s="37">
        <v>227</v>
      </c>
      <c r="F78" s="30">
        <f>K78*6</f>
        <v>0</v>
      </c>
      <c r="H78" s="30">
        <f>F78+G78</f>
        <v>0</v>
      </c>
      <c r="J78" s="31">
        <f t="shared" si="10"/>
        <v>-20.25</v>
      </c>
      <c r="K78" s="37">
        <v>0</v>
      </c>
      <c r="L78" s="31">
        <f>IF(J78&gt;38,38,J78)</f>
        <v>-20.25</v>
      </c>
    </row>
    <row r="79" spans="1:13" s="30" customFormat="1" ht="12.75">
      <c r="A79" s="30">
        <v>76</v>
      </c>
      <c r="B79" s="26">
        <v>21189</v>
      </c>
      <c r="C79" s="26" t="s">
        <v>501</v>
      </c>
      <c r="D79" s="26" t="s">
        <v>17</v>
      </c>
      <c r="E79" s="37">
        <v>209</v>
      </c>
      <c r="F79" s="30">
        <f>K79*8</f>
        <v>0</v>
      </c>
      <c r="H79" s="26">
        <f>F79+G79</f>
        <v>0</v>
      </c>
      <c r="J79" s="31">
        <f t="shared" si="10"/>
        <v>-6.75</v>
      </c>
      <c r="K79" s="37">
        <v>0</v>
      </c>
      <c r="L79" s="31">
        <f>IF(J79&lt;0,0,J79)</f>
        <v>0</v>
      </c>
      <c r="M79" s="26"/>
    </row>
    <row r="80" spans="1:12" s="30" customFormat="1" ht="12.75">
      <c r="A80" s="30">
        <v>77</v>
      </c>
      <c r="B80" s="26">
        <v>24717</v>
      </c>
      <c r="C80" s="26" t="s">
        <v>509</v>
      </c>
      <c r="D80" s="26" t="s">
        <v>34</v>
      </c>
      <c r="E80" s="37">
        <v>133</v>
      </c>
      <c r="H80" s="26"/>
      <c r="J80" s="31">
        <f t="shared" si="10"/>
        <v>50.25</v>
      </c>
      <c r="K80" s="37"/>
      <c r="L80" s="31">
        <f>IF(J80&lt;0,0,J80)</f>
        <v>50.25</v>
      </c>
    </row>
    <row r="81" spans="1:12" s="30" customFormat="1" ht="12.75">
      <c r="A81" s="30">
        <v>78</v>
      </c>
      <c r="B81" s="26">
        <v>23512</v>
      </c>
      <c r="C81" s="26" t="s">
        <v>510</v>
      </c>
      <c r="D81" s="26" t="s">
        <v>34</v>
      </c>
      <c r="E81" s="37">
        <v>148</v>
      </c>
      <c r="H81" s="26"/>
      <c r="I81" s="26" t="s">
        <v>297</v>
      </c>
      <c r="J81" s="31">
        <f t="shared" si="10"/>
        <v>39</v>
      </c>
      <c r="K81" s="37"/>
      <c r="L81" s="31">
        <f>IF(J81&lt;0,0,J81)</f>
        <v>39</v>
      </c>
    </row>
    <row r="82" spans="1:12" s="30" customFormat="1" ht="12.75">
      <c r="A82" s="30">
        <v>79</v>
      </c>
      <c r="B82" s="30">
        <v>20936</v>
      </c>
      <c r="C82" s="30" t="s">
        <v>123</v>
      </c>
      <c r="D82" s="30" t="s">
        <v>19</v>
      </c>
      <c r="E82" s="37">
        <v>171</v>
      </c>
      <c r="F82" s="30">
        <f aca="true" t="shared" si="11" ref="F82:F91">K82*6</f>
        <v>132</v>
      </c>
      <c r="G82" s="26"/>
      <c r="H82" s="30">
        <f aca="true" t="shared" si="12" ref="H82:H96">F82+G82</f>
        <v>132</v>
      </c>
      <c r="J82" s="31">
        <f t="shared" si="10"/>
        <v>21.75</v>
      </c>
      <c r="K82" s="37">
        <v>22</v>
      </c>
      <c r="L82" s="31">
        <f aca="true" t="shared" si="13" ref="L82:L93">IF(J82&gt;38,38,J82)</f>
        <v>21.75</v>
      </c>
    </row>
    <row r="83" spans="1:12" s="30" customFormat="1" ht="12.75">
      <c r="A83" s="30">
        <v>80</v>
      </c>
      <c r="B83" s="30">
        <v>21652</v>
      </c>
      <c r="C83" s="30" t="s">
        <v>129</v>
      </c>
      <c r="D83" s="30" t="s">
        <v>24</v>
      </c>
      <c r="E83" s="30">
        <v>172</v>
      </c>
      <c r="F83" s="30">
        <f t="shared" si="11"/>
        <v>120</v>
      </c>
      <c r="H83" s="30">
        <f t="shared" si="12"/>
        <v>120</v>
      </c>
      <c r="J83" s="31">
        <f t="shared" si="10"/>
        <v>21</v>
      </c>
      <c r="K83" s="37">
        <v>20</v>
      </c>
      <c r="L83" s="31">
        <f t="shared" si="13"/>
        <v>21</v>
      </c>
    </row>
    <row r="84" spans="1:12" s="30" customFormat="1" ht="12.75">
      <c r="A84" s="30">
        <v>81</v>
      </c>
      <c r="B84" s="26">
        <v>24823</v>
      </c>
      <c r="C84" s="26" t="s">
        <v>499</v>
      </c>
      <c r="D84" s="26" t="s">
        <v>34</v>
      </c>
      <c r="E84" s="37">
        <v>155</v>
      </c>
      <c r="F84" s="30">
        <f t="shared" si="11"/>
        <v>228</v>
      </c>
      <c r="H84" s="30">
        <f t="shared" si="12"/>
        <v>228</v>
      </c>
      <c r="J84" s="31">
        <f t="shared" si="10"/>
        <v>33.75</v>
      </c>
      <c r="K84" s="37">
        <v>38</v>
      </c>
      <c r="L84" s="31">
        <f t="shared" si="13"/>
        <v>33.75</v>
      </c>
    </row>
    <row r="85" spans="2:12" s="30" customFormat="1" ht="12.75">
      <c r="B85" s="37">
        <v>23425</v>
      </c>
      <c r="C85" s="37" t="s">
        <v>355</v>
      </c>
      <c r="D85" s="37" t="s">
        <v>14</v>
      </c>
      <c r="E85" s="37">
        <v>177</v>
      </c>
      <c r="F85" s="30">
        <f t="shared" si="11"/>
        <v>114</v>
      </c>
      <c r="G85" s="26"/>
      <c r="H85" s="30">
        <f t="shared" si="12"/>
        <v>114</v>
      </c>
      <c r="J85" s="31">
        <f t="shared" si="10"/>
        <v>17.25</v>
      </c>
      <c r="K85" s="37">
        <v>19</v>
      </c>
      <c r="L85" s="31">
        <f t="shared" si="13"/>
        <v>17.25</v>
      </c>
    </row>
    <row r="86" spans="1:12" s="30" customFormat="1" ht="12.75">
      <c r="A86" s="30">
        <v>82</v>
      </c>
      <c r="B86" s="37">
        <v>23567</v>
      </c>
      <c r="C86" s="37" t="s">
        <v>378</v>
      </c>
      <c r="D86" s="37" t="s">
        <v>12</v>
      </c>
      <c r="E86" s="37">
        <v>147</v>
      </c>
      <c r="F86" s="30">
        <f t="shared" si="11"/>
        <v>228</v>
      </c>
      <c r="G86" s="37"/>
      <c r="H86" s="30">
        <f t="shared" si="12"/>
        <v>228</v>
      </c>
      <c r="I86" s="26" t="s">
        <v>297</v>
      </c>
      <c r="J86" s="31">
        <f t="shared" si="10"/>
        <v>39.75</v>
      </c>
      <c r="K86" s="37">
        <v>38</v>
      </c>
      <c r="L86" s="31">
        <f t="shared" si="13"/>
        <v>38</v>
      </c>
    </row>
    <row r="87" spans="1:12" s="30" customFormat="1" ht="12.75">
      <c r="A87" s="30">
        <v>83</v>
      </c>
      <c r="B87" s="30">
        <v>20373</v>
      </c>
      <c r="C87" s="30" t="s">
        <v>156</v>
      </c>
      <c r="D87" s="30" t="s">
        <v>17</v>
      </c>
      <c r="E87" s="37">
        <v>200</v>
      </c>
      <c r="F87" s="30">
        <f t="shared" si="11"/>
        <v>12</v>
      </c>
      <c r="H87" s="30">
        <f t="shared" si="12"/>
        <v>12</v>
      </c>
      <c r="J87" s="31">
        <f t="shared" si="10"/>
        <v>0</v>
      </c>
      <c r="K87" s="37">
        <v>2</v>
      </c>
      <c r="L87" s="31">
        <f t="shared" si="13"/>
        <v>0</v>
      </c>
    </row>
    <row r="88" spans="1:12" s="30" customFormat="1" ht="12.75">
      <c r="A88" s="30">
        <v>84</v>
      </c>
      <c r="B88" s="26">
        <v>24131</v>
      </c>
      <c r="C88" s="26" t="s">
        <v>439</v>
      </c>
      <c r="D88" s="26" t="s">
        <v>24</v>
      </c>
      <c r="E88" s="37">
        <v>188</v>
      </c>
      <c r="F88" s="26">
        <f t="shared" si="11"/>
        <v>54</v>
      </c>
      <c r="H88" s="26">
        <f t="shared" si="12"/>
        <v>54</v>
      </c>
      <c r="J88" s="31">
        <f t="shared" si="10"/>
        <v>9</v>
      </c>
      <c r="K88" s="37">
        <v>9</v>
      </c>
      <c r="L88" s="31">
        <f t="shared" si="13"/>
        <v>9</v>
      </c>
    </row>
    <row r="89" spans="1:12" s="30" customFormat="1" ht="12.75">
      <c r="A89" s="30">
        <v>85</v>
      </c>
      <c r="B89" s="30">
        <v>20883</v>
      </c>
      <c r="C89" s="30" t="s">
        <v>226</v>
      </c>
      <c r="D89" s="30" t="s">
        <v>34</v>
      </c>
      <c r="E89" s="30">
        <v>193</v>
      </c>
      <c r="F89" s="30">
        <f t="shared" si="11"/>
        <v>30</v>
      </c>
      <c r="H89" s="30">
        <f t="shared" si="12"/>
        <v>30</v>
      </c>
      <c r="J89" s="31">
        <f t="shared" si="10"/>
        <v>5.25</v>
      </c>
      <c r="K89" s="37">
        <v>5</v>
      </c>
      <c r="L89" s="31">
        <f t="shared" si="13"/>
        <v>5.25</v>
      </c>
    </row>
    <row r="90" spans="1:15" s="30" customFormat="1" ht="12.75">
      <c r="A90" s="30">
        <v>86</v>
      </c>
      <c r="B90" s="30">
        <v>20222</v>
      </c>
      <c r="C90" s="30" t="s">
        <v>170</v>
      </c>
      <c r="D90" s="30" t="s">
        <v>17</v>
      </c>
      <c r="E90" s="37">
        <v>225</v>
      </c>
      <c r="F90" s="30">
        <f t="shared" si="11"/>
        <v>0</v>
      </c>
      <c r="H90" s="30">
        <f t="shared" si="12"/>
        <v>0</v>
      </c>
      <c r="J90" s="31">
        <f t="shared" si="10"/>
        <v>-18.75</v>
      </c>
      <c r="K90" s="37">
        <v>0</v>
      </c>
      <c r="L90" s="31">
        <f t="shared" si="13"/>
        <v>-18.75</v>
      </c>
      <c r="N90" s="33"/>
      <c r="O90" s="29"/>
    </row>
    <row r="91" spans="1:12" s="30" customFormat="1" ht="12.75">
      <c r="A91" s="30">
        <v>87</v>
      </c>
      <c r="B91" s="30">
        <v>22264</v>
      </c>
      <c r="C91" s="30" t="s">
        <v>184</v>
      </c>
      <c r="D91" s="30" t="s">
        <v>24</v>
      </c>
      <c r="E91" s="37">
        <v>202</v>
      </c>
      <c r="F91" s="30">
        <f t="shared" si="11"/>
        <v>0</v>
      </c>
      <c r="H91" s="30">
        <f t="shared" si="12"/>
        <v>0</v>
      </c>
      <c r="J91" s="31">
        <f t="shared" si="10"/>
        <v>-1.5</v>
      </c>
      <c r="K91" s="37">
        <v>0</v>
      </c>
      <c r="L91" s="31">
        <f t="shared" si="13"/>
        <v>-1.5</v>
      </c>
    </row>
    <row r="92" spans="1:12" s="30" customFormat="1" ht="12.75">
      <c r="A92" s="30">
        <v>88</v>
      </c>
      <c r="B92" s="30">
        <v>23002</v>
      </c>
      <c r="C92" s="30" t="s">
        <v>308</v>
      </c>
      <c r="D92" s="30" t="s">
        <v>24</v>
      </c>
      <c r="E92" s="26">
        <v>0</v>
      </c>
      <c r="F92" s="30">
        <f>K92*12</f>
        <v>336</v>
      </c>
      <c r="H92" s="30">
        <f t="shared" si="12"/>
        <v>336</v>
      </c>
      <c r="J92" s="31">
        <f t="shared" si="10"/>
        <v>150</v>
      </c>
      <c r="K92" s="37">
        <v>28</v>
      </c>
      <c r="L92" s="31">
        <f t="shared" si="13"/>
        <v>38</v>
      </c>
    </row>
    <row r="93" spans="1:12" s="30" customFormat="1" ht="12.75">
      <c r="A93" s="30">
        <v>89</v>
      </c>
      <c r="B93" s="30">
        <v>21644</v>
      </c>
      <c r="C93" s="30" t="s">
        <v>179</v>
      </c>
      <c r="D93" s="30" t="s">
        <v>24</v>
      </c>
      <c r="E93" s="30">
        <v>191</v>
      </c>
      <c r="F93" s="30">
        <f>K93*6</f>
        <v>42</v>
      </c>
      <c r="H93" s="30">
        <f t="shared" si="12"/>
        <v>42</v>
      </c>
      <c r="J93" s="31">
        <f t="shared" si="10"/>
        <v>6.75</v>
      </c>
      <c r="K93" s="37">
        <v>7</v>
      </c>
      <c r="L93" s="31">
        <f t="shared" si="13"/>
        <v>6.75</v>
      </c>
    </row>
    <row r="94" spans="1:12" s="30" customFormat="1" ht="12.75">
      <c r="A94" s="30">
        <v>90</v>
      </c>
      <c r="B94" s="30">
        <v>21087</v>
      </c>
      <c r="C94" s="30" t="s">
        <v>29</v>
      </c>
      <c r="D94" s="30" t="s">
        <v>24</v>
      </c>
      <c r="E94" s="37">
        <v>186</v>
      </c>
      <c r="F94" s="30">
        <f>K94*6</f>
        <v>66</v>
      </c>
      <c r="G94" s="26"/>
      <c r="H94" s="30">
        <f t="shared" si="12"/>
        <v>66</v>
      </c>
      <c r="J94" s="31">
        <f t="shared" si="10"/>
        <v>10.5</v>
      </c>
      <c r="K94" s="37">
        <v>11</v>
      </c>
      <c r="L94" s="31">
        <f>IF(J94&lt;0,0,J94)</f>
        <v>10.5</v>
      </c>
    </row>
    <row r="95" spans="1:12" s="30" customFormat="1" ht="12.75">
      <c r="A95" s="30">
        <v>91</v>
      </c>
      <c r="B95" s="30">
        <v>22954</v>
      </c>
      <c r="C95" s="30" t="s">
        <v>269</v>
      </c>
      <c r="D95" s="30" t="s">
        <v>19</v>
      </c>
      <c r="E95" s="37">
        <v>189</v>
      </c>
      <c r="F95" s="30">
        <f>K95*6</f>
        <v>48</v>
      </c>
      <c r="G95" s="26"/>
      <c r="H95" s="30">
        <f t="shared" si="12"/>
        <v>48</v>
      </c>
      <c r="J95" s="31">
        <f t="shared" si="10"/>
        <v>8.25</v>
      </c>
      <c r="K95" s="37">
        <v>8</v>
      </c>
      <c r="L95" s="31">
        <f>IF(J95&gt;38,38,J95)</f>
        <v>8.25</v>
      </c>
    </row>
    <row r="96" spans="1:12" s="30" customFormat="1" ht="12.75">
      <c r="A96" s="30">
        <v>92</v>
      </c>
      <c r="B96" s="30">
        <v>21556</v>
      </c>
      <c r="C96" s="30" t="s">
        <v>247</v>
      </c>
      <c r="D96" s="30" t="s">
        <v>24</v>
      </c>
      <c r="E96" s="37">
        <v>213</v>
      </c>
      <c r="F96" s="30">
        <f>K96*6</f>
        <v>0</v>
      </c>
      <c r="G96" s="26"/>
      <c r="H96" s="30">
        <f t="shared" si="12"/>
        <v>0</v>
      </c>
      <c r="J96" s="31">
        <f t="shared" si="10"/>
        <v>-9.75</v>
      </c>
      <c r="K96" s="37">
        <v>0</v>
      </c>
      <c r="L96" s="31">
        <f>IF(J96&gt;38,38,J96)</f>
        <v>-9.75</v>
      </c>
    </row>
    <row r="97" spans="1:12" s="30" customFormat="1" ht="12.75">
      <c r="A97" s="30">
        <v>93</v>
      </c>
      <c r="B97" s="26">
        <v>24166</v>
      </c>
      <c r="C97" s="26" t="s">
        <v>511</v>
      </c>
      <c r="D97" s="26" t="s">
        <v>34</v>
      </c>
      <c r="E97" s="37">
        <v>154</v>
      </c>
      <c r="G97" s="26"/>
      <c r="J97" s="31">
        <f t="shared" si="10"/>
        <v>34.5</v>
      </c>
      <c r="K97" s="37"/>
      <c r="L97" s="31"/>
    </row>
    <row r="98" spans="1:15" s="30" customFormat="1" ht="12.75">
      <c r="A98" s="30">
        <v>94</v>
      </c>
      <c r="B98" s="30">
        <v>17149</v>
      </c>
      <c r="C98" s="30" t="s">
        <v>208</v>
      </c>
      <c r="D98" s="30" t="s">
        <v>14</v>
      </c>
      <c r="E98" s="37">
        <v>179</v>
      </c>
      <c r="F98" s="30">
        <f>K98*6</f>
        <v>120</v>
      </c>
      <c r="H98" s="30">
        <f aca="true" t="shared" si="14" ref="H98:H108">F98+G98</f>
        <v>120</v>
      </c>
      <c r="J98" s="31">
        <f t="shared" si="10"/>
        <v>15.75</v>
      </c>
      <c r="K98" s="37">
        <v>20</v>
      </c>
      <c r="L98" s="31">
        <f aca="true" t="shared" si="15" ref="L98:L108">IF(J98&gt;38,38,J98)</f>
        <v>15.75</v>
      </c>
      <c r="N98" s="33"/>
      <c r="O98" s="29"/>
    </row>
    <row r="99" spans="1:12" s="30" customFormat="1" ht="12.75">
      <c r="A99" s="30">
        <v>95</v>
      </c>
      <c r="B99" s="37">
        <v>23347</v>
      </c>
      <c r="C99" s="37" t="s">
        <v>352</v>
      </c>
      <c r="D99" s="37" t="s">
        <v>17</v>
      </c>
      <c r="E99" s="37">
        <v>183</v>
      </c>
      <c r="F99" s="30">
        <f>K99*6</f>
        <v>120</v>
      </c>
      <c r="G99" s="26"/>
      <c r="H99" s="30">
        <f t="shared" si="14"/>
        <v>120</v>
      </c>
      <c r="J99" s="31">
        <f aca="true" t="shared" si="16" ref="J99:J108">(200-E99)*(75/100)</f>
        <v>12.75</v>
      </c>
      <c r="K99" s="37">
        <v>20</v>
      </c>
      <c r="L99" s="31">
        <f t="shared" si="15"/>
        <v>12.75</v>
      </c>
    </row>
    <row r="100" spans="1:12" s="30" customFormat="1" ht="12.75">
      <c r="A100" s="30">
        <v>96</v>
      </c>
      <c r="B100" s="26">
        <v>24152</v>
      </c>
      <c r="C100" s="26" t="s">
        <v>405</v>
      </c>
      <c r="D100" s="26" t="s">
        <v>19</v>
      </c>
      <c r="E100" s="37">
        <v>144</v>
      </c>
      <c r="F100" s="30">
        <f>K100*6</f>
        <v>228</v>
      </c>
      <c r="H100" s="30">
        <f t="shared" si="14"/>
        <v>228</v>
      </c>
      <c r="J100" s="31">
        <f t="shared" si="16"/>
        <v>42</v>
      </c>
      <c r="K100" s="37">
        <v>38</v>
      </c>
      <c r="L100" s="31">
        <f t="shared" si="15"/>
        <v>38</v>
      </c>
    </row>
    <row r="101" spans="1:12" s="30" customFormat="1" ht="12.75">
      <c r="A101" s="30">
        <v>97</v>
      </c>
      <c r="B101" s="30">
        <v>21129</v>
      </c>
      <c r="C101" s="41" t="s">
        <v>365</v>
      </c>
      <c r="D101" s="30" t="s">
        <v>17</v>
      </c>
      <c r="E101" s="37">
        <v>206</v>
      </c>
      <c r="F101" s="30">
        <f>K101*8</f>
        <v>0</v>
      </c>
      <c r="G101" s="26"/>
      <c r="H101" s="30">
        <f t="shared" si="14"/>
        <v>0</v>
      </c>
      <c r="J101" s="31">
        <f t="shared" si="16"/>
        <v>-4.5</v>
      </c>
      <c r="K101" s="37">
        <v>0</v>
      </c>
      <c r="L101" s="31">
        <f t="shared" si="15"/>
        <v>-4.5</v>
      </c>
    </row>
    <row r="102" spans="1:12" s="30" customFormat="1" ht="12.75">
      <c r="A102" s="30">
        <v>98</v>
      </c>
      <c r="B102" s="26">
        <v>24109</v>
      </c>
      <c r="C102" s="26" t="s">
        <v>426</v>
      </c>
      <c r="D102" s="26" t="s">
        <v>19</v>
      </c>
      <c r="E102" s="37">
        <v>137</v>
      </c>
      <c r="F102" s="30">
        <f aca="true" t="shared" si="17" ref="F102:F108">K102*6</f>
        <v>228</v>
      </c>
      <c r="H102" s="30">
        <f t="shared" si="14"/>
        <v>228</v>
      </c>
      <c r="I102" s="26" t="s">
        <v>297</v>
      </c>
      <c r="J102" s="31">
        <f t="shared" si="16"/>
        <v>47.25</v>
      </c>
      <c r="K102" s="37">
        <v>38</v>
      </c>
      <c r="L102" s="31">
        <f t="shared" si="15"/>
        <v>38</v>
      </c>
    </row>
    <row r="103" spans="1:15" s="30" customFormat="1" ht="12.75">
      <c r="A103" s="30">
        <v>99</v>
      </c>
      <c r="B103" s="30">
        <v>20083</v>
      </c>
      <c r="C103" s="30" t="s">
        <v>158</v>
      </c>
      <c r="D103" s="30" t="s">
        <v>34</v>
      </c>
      <c r="E103" s="37">
        <v>178</v>
      </c>
      <c r="F103" s="30">
        <f t="shared" si="17"/>
        <v>186</v>
      </c>
      <c r="H103" s="30">
        <f t="shared" si="14"/>
        <v>186</v>
      </c>
      <c r="J103" s="31">
        <f t="shared" si="16"/>
        <v>16.5</v>
      </c>
      <c r="K103" s="37">
        <v>31</v>
      </c>
      <c r="L103" s="31">
        <f t="shared" si="15"/>
        <v>16.5</v>
      </c>
      <c r="N103" s="33"/>
      <c r="O103" s="29"/>
    </row>
    <row r="104" spans="1:15" s="30" customFormat="1" ht="12.75">
      <c r="A104" s="30">
        <v>100</v>
      </c>
      <c r="B104" s="30">
        <v>21701</v>
      </c>
      <c r="C104" s="30" t="s">
        <v>113</v>
      </c>
      <c r="D104" s="30" t="s">
        <v>19</v>
      </c>
      <c r="E104" s="30">
        <v>150</v>
      </c>
      <c r="F104" s="30">
        <f t="shared" si="17"/>
        <v>168</v>
      </c>
      <c r="H104" s="30">
        <f t="shared" si="14"/>
        <v>168</v>
      </c>
      <c r="J104" s="31">
        <f t="shared" si="16"/>
        <v>37.5</v>
      </c>
      <c r="K104" s="37">
        <v>28</v>
      </c>
      <c r="L104" s="31">
        <f t="shared" si="15"/>
        <v>37.5</v>
      </c>
      <c r="N104" s="33"/>
      <c r="O104" s="29"/>
    </row>
    <row r="105" spans="1:12" s="30" customFormat="1" ht="12.75">
      <c r="A105" s="30">
        <v>101</v>
      </c>
      <c r="B105" s="30">
        <v>21177</v>
      </c>
      <c r="C105" s="30" t="s">
        <v>233</v>
      </c>
      <c r="D105" s="30" t="s">
        <v>24</v>
      </c>
      <c r="E105" s="30">
        <v>197</v>
      </c>
      <c r="F105" s="30">
        <f t="shared" si="17"/>
        <v>12</v>
      </c>
      <c r="H105" s="30">
        <f t="shared" si="14"/>
        <v>12</v>
      </c>
      <c r="J105" s="31">
        <f t="shared" si="16"/>
        <v>2.25</v>
      </c>
      <c r="K105" s="37">
        <v>2</v>
      </c>
      <c r="L105" s="31">
        <f t="shared" si="15"/>
        <v>2.25</v>
      </c>
    </row>
    <row r="106" spans="1:12" s="30" customFormat="1" ht="12.75">
      <c r="A106" s="30">
        <v>102</v>
      </c>
      <c r="B106" s="26">
        <v>24406</v>
      </c>
      <c r="C106" s="26" t="s">
        <v>406</v>
      </c>
      <c r="D106" s="26" t="s">
        <v>17</v>
      </c>
      <c r="E106" s="26">
        <v>198</v>
      </c>
      <c r="F106" s="30">
        <f t="shared" si="17"/>
        <v>30</v>
      </c>
      <c r="H106" s="30">
        <f t="shared" si="14"/>
        <v>30</v>
      </c>
      <c r="J106" s="31">
        <f t="shared" si="16"/>
        <v>1.5</v>
      </c>
      <c r="K106" s="37">
        <v>5</v>
      </c>
      <c r="L106" s="31">
        <f t="shared" si="15"/>
        <v>1.5</v>
      </c>
    </row>
    <row r="107" spans="1:12" s="30" customFormat="1" ht="12.75">
      <c r="A107" s="30">
        <v>103</v>
      </c>
      <c r="B107" s="30">
        <v>23111</v>
      </c>
      <c r="C107" s="30" t="s">
        <v>312</v>
      </c>
      <c r="D107" s="30" t="s">
        <v>19</v>
      </c>
      <c r="E107" s="37">
        <v>133</v>
      </c>
      <c r="F107" s="30">
        <f t="shared" si="17"/>
        <v>228</v>
      </c>
      <c r="H107" s="30">
        <f t="shared" si="14"/>
        <v>228</v>
      </c>
      <c r="J107" s="31">
        <f t="shared" si="16"/>
        <v>50.25</v>
      </c>
      <c r="K107" s="37">
        <v>38</v>
      </c>
      <c r="L107" s="31">
        <f t="shared" si="15"/>
        <v>38</v>
      </c>
    </row>
    <row r="108" spans="1:13" s="30" customFormat="1" ht="12.75">
      <c r="A108" s="30">
        <v>104</v>
      </c>
      <c r="B108" s="26">
        <v>24121</v>
      </c>
      <c r="C108" s="26" t="s">
        <v>408</v>
      </c>
      <c r="D108" s="26" t="s">
        <v>17</v>
      </c>
      <c r="E108" s="37">
        <v>168</v>
      </c>
      <c r="F108" s="30">
        <f t="shared" si="17"/>
        <v>168</v>
      </c>
      <c r="H108" s="30">
        <f t="shared" si="14"/>
        <v>168</v>
      </c>
      <c r="J108" s="31">
        <f t="shared" si="16"/>
        <v>24</v>
      </c>
      <c r="K108" s="37">
        <v>28</v>
      </c>
      <c r="L108" s="31">
        <f t="shared" si="15"/>
        <v>24</v>
      </c>
      <c r="M108" s="26"/>
    </row>
    <row r="109" spans="1:13" s="30" customFormat="1" ht="12.75">
      <c r="A109" s="30">
        <v>105</v>
      </c>
      <c r="B109" s="26">
        <v>24941</v>
      </c>
      <c r="C109" s="26" t="s">
        <v>538</v>
      </c>
      <c r="D109" s="26" t="s">
        <v>57</v>
      </c>
      <c r="E109" s="37"/>
      <c r="J109" s="31"/>
      <c r="K109" s="37"/>
      <c r="L109" s="31"/>
      <c r="M109" s="26"/>
    </row>
    <row r="110" spans="1:15" s="30" customFormat="1" ht="12.75">
      <c r="A110" s="30">
        <v>106</v>
      </c>
      <c r="B110" s="30">
        <v>22285</v>
      </c>
      <c r="C110" s="30" t="s">
        <v>185</v>
      </c>
      <c r="D110" s="30" t="s">
        <v>12</v>
      </c>
      <c r="E110" s="26">
        <v>178</v>
      </c>
      <c r="F110" s="30">
        <f aca="true" t="shared" si="18" ref="F110:F115">K110*6</f>
        <v>120</v>
      </c>
      <c r="H110" s="30">
        <f aca="true" t="shared" si="19" ref="H110:H116">F110+G110</f>
        <v>120</v>
      </c>
      <c r="J110" s="31">
        <f aca="true" t="shared" si="20" ref="J110:J141">(200-E110)*(75/100)</f>
        <v>16.5</v>
      </c>
      <c r="K110" s="37">
        <v>20</v>
      </c>
      <c r="L110" s="31">
        <f>IF(J110&gt;38,38,J110)</f>
        <v>16.5</v>
      </c>
      <c r="N110" s="33"/>
      <c r="O110" s="29"/>
    </row>
    <row r="111" spans="1:12" s="30" customFormat="1" ht="12.75">
      <c r="A111" s="30">
        <v>107</v>
      </c>
      <c r="B111" s="30">
        <v>21704</v>
      </c>
      <c r="C111" s="30" t="s">
        <v>168</v>
      </c>
      <c r="D111" s="30" t="s">
        <v>24</v>
      </c>
      <c r="E111" s="30">
        <v>188</v>
      </c>
      <c r="F111" s="30">
        <f t="shared" si="18"/>
        <v>54</v>
      </c>
      <c r="G111" s="26"/>
      <c r="H111" s="30">
        <f t="shared" si="19"/>
        <v>54</v>
      </c>
      <c r="J111" s="31">
        <f t="shared" si="20"/>
        <v>9</v>
      </c>
      <c r="K111" s="37">
        <v>9</v>
      </c>
      <c r="L111" s="31">
        <f>IF(J111&gt;38,38,J111)</f>
        <v>9</v>
      </c>
    </row>
    <row r="112" spans="1:12" s="30" customFormat="1" ht="12.75">
      <c r="A112" s="30">
        <v>108</v>
      </c>
      <c r="B112" s="37">
        <v>24001</v>
      </c>
      <c r="C112" s="37" t="s">
        <v>379</v>
      </c>
      <c r="D112" s="37" t="s">
        <v>19</v>
      </c>
      <c r="E112" s="37">
        <v>193</v>
      </c>
      <c r="F112" s="30">
        <f t="shared" si="18"/>
        <v>30</v>
      </c>
      <c r="G112" s="37"/>
      <c r="H112" s="30">
        <f t="shared" si="19"/>
        <v>30</v>
      </c>
      <c r="I112" s="26" t="s">
        <v>297</v>
      </c>
      <c r="J112" s="31">
        <f t="shared" si="20"/>
        <v>5.25</v>
      </c>
      <c r="K112" s="37">
        <v>5</v>
      </c>
      <c r="L112" s="31">
        <f>IF(J112&gt;38,38,J112)</f>
        <v>5.25</v>
      </c>
    </row>
    <row r="113" spans="1:12" s="30" customFormat="1" ht="12.75">
      <c r="A113" s="30">
        <v>109</v>
      </c>
      <c r="B113" s="30">
        <v>21649</v>
      </c>
      <c r="C113" s="30" t="s">
        <v>209</v>
      </c>
      <c r="D113" s="30" t="s">
        <v>24</v>
      </c>
      <c r="E113" s="30">
        <v>187</v>
      </c>
      <c r="F113" s="30">
        <f t="shared" si="18"/>
        <v>66</v>
      </c>
      <c r="H113" s="30">
        <f t="shared" si="19"/>
        <v>66</v>
      </c>
      <c r="J113" s="31">
        <f t="shared" si="20"/>
        <v>9.75</v>
      </c>
      <c r="K113" s="37">
        <v>11</v>
      </c>
      <c r="L113" s="31">
        <f>IF(J113&lt;0,0,J113)</f>
        <v>9.75</v>
      </c>
    </row>
    <row r="114" spans="1:12" s="30" customFormat="1" ht="12.75">
      <c r="A114" s="30">
        <v>110</v>
      </c>
      <c r="B114" s="30">
        <v>21088</v>
      </c>
      <c r="C114" s="30" t="s">
        <v>26</v>
      </c>
      <c r="D114" s="30" t="s">
        <v>24</v>
      </c>
      <c r="E114" s="37">
        <v>193</v>
      </c>
      <c r="F114" s="30">
        <f t="shared" si="18"/>
        <v>30</v>
      </c>
      <c r="G114" s="26"/>
      <c r="H114" s="30">
        <f t="shared" si="19"/>
        <v>30</v>
      </c>
      <c r="J114" s="31">
        <f t="shared" si="20"/>
        <v>5.25</v>
      </c>
      <c r="K114" s="37">
        <v>5</v>
      </c>
      <c r="L114" s="31">
        <f>IF(J114&lt;0,0,J114)</f>
        <v>5.25</v>
      </c>
    </row>
    <row r="115" spans="1:15" s="30" customFormat="1" ht="12.75">
      <c r="A115" s="30">
        <v>111</v>
      </c>
      <c r="B115">
        <v>23451</v>
      </c>
      <c r="C115" s="37" t="s">
        <v>356</v>
      </c>
      <c r="D115" t="s">
        <v>24</v>
      </c>
      <c r="E115" s="37">
        <v>192</v>
      </c>
      <c r="F115" s="30">
        <f t="shared" si="18"/>
        <v>36</v>
      </c>
      <c r="G115" s="26"/>
      <c r="H115" s="30">
        <f t="shared" si="19"/>
        <v>36</v>
      </c>
      <c r="J115" s="31">
        <f t="shared" si="20"/>
        <v>6</v>
      </c>
      <c r="K115" s="37">
        <v>6</v>
      </c>
      <c r="L115" s="31">
        <f>IF(J115&lt;0,0,J115)</f>
        <v>6</v>
      </c>
      <c r="N115" s="33"/>
      <c r="O115" s="29"/>
    </row>
    <row r="116" spans="1:15" s="30" customFormat="1" ht="12.75">
      <c r="A116" s="30">
        <v>112</v>
      </c>
      <c r="B116" s="30">
        <v>21888</v>
      </c>
      <c r="C116" s="30" t="s">
        <v>104</v>
      </c>
      <c r="D116" s="30" t="s">
        <v>36</v>
      </c>
      <c r="E116" s="37">
        <v>186</v>
      </c>
      <c r="F116" s="30">
        <f>K116*8</f>
        <v>88</v>
      </c>
      <c r="H116" s="30">
        <f t="shared" si="19"/>
        <v>88</v>
      </c>
      <c r="J116" s="31">
        <f t="shared" si="20"/>
        <v>10.5</v>
      </c>
      <c r="K116" s="37">
        <v>11</v>
      </c>
      <c r="L116" s="31">
        <f>IF(J116&gt;38,38,J116)</f>
        <v>10.5</v>
      </c>
      <c r="N116" s="33"/>
      <c r="O116" s="29"/>
    </row>
    <row r="117" spans="1:15" s="30" customFormat="1" ht="12.75">
      <c r="A117" s="30">
        <v>113</v>
      </c>
      <c r="B117" s="26">
        <v>24779</v>
      </c>
      <c r="C117" s="26" t="s">
        <v>512</v>
      </c>
      <c r="D117" s="26" t="s">
        <v>17</v>
      </c>
      <c r="E117" s="37">
        <v>173</v>
      </c>
      <c r="J117" s="31">
        <f t="shared" si="20"/>
        <v>20.25</v>
      </c>
      <c r="K117" s="37"/>
      <c r="L117" s="31"/>
      <c r="N117" s="33"/>
      <c r="O117" s="29"/>
    </row>
    <row r="118" spans="1:12" s="30" customFormat="1" ht="12.75">
      <c r="A118" s="30">
        <v>114</v>
      </c>
      <c r="B118" s="30">
        <v>22861</v>
      </c>
      <c r="C118" s="30" t="s">
        <v>272</v>
      </c>
      <c r="D118" s="30" t="s">
        <v>14</v>
      </c>
      <c r="E118" s="37">
        <v>178</v>
      </c>
      <c r="F118" s="30">
        <f>K118*6</f>
        <v>84</v>
      </c>
      <c r="H118" s="30">
        <f aca="true" t="shared" si="21" ref="H118:H123">F118+G118</f>
        <v>84</v>
      </c>
      <c r="J118" s="31">
        <f t="shared" si="20"/>
        <v>16.5</v>
      </c>
      <c r="K118" s="37">
        <v>14</v>
      </c>
      <c r="L118" s="31">
        <f aca="true" t="shared" si="22" ref="L118:L144">IF(J118&gt;38,38,J118)</f>
        <v>16.5</v>
      </c>
    </row>
    <row r="119" spans="1:12" s="30" customFormat="1" ht="12.75">
      <c r="A119" s="30">
        <v>115</v>
      </c>
      <c r="B119" s="30">
        <v>21885</v>
      </c>
      <c r="C119" s="30" t="s">
        <v>274</v>
      </c>
      <c r="D119" s="30" t="s">
        <v>36</v>
      </c>
      <c r="E119" s="30">
        <v>171</v>
      </c>
      <c r="F119" s="30">
        <f>K119*8</f>
        <v>184</v>
      </c>
      <c r="H119" s="30">
        <f t="shared" si="21"/>
        <v>184</v>
      </c>
      <c r="J119" s="31">
        <f t="shared" si="20"/>
        <v>21.75</v>
      </c>
      <c r="K119" s="37">
        <v>23</v>
      </c>
      <c r="L119" s="31">
        <f t="shared" si="22"/>
        <v>21.75</v>
      </c>
    </row>
    <row r="120" spans="1:12" s="30" customFormat="1" ht="12.75">
      <c r="A120" s="30">
        <v>116</v>
      </c>
      <c r="B120" s="30">
        <v>23003</v>
      </c>
      <c r="C120" s="30" t="s">
        <v>273</v>
      </c>
      <c r="D120" s="30" t="s">
        <v>24</v>
      </c>
      <c r="E120" s="37">
        <v>170</v>
      </c>
      <c r="F120" s="30">
        <f>K120*6</f>
        <v>156</v>
      </c>
      <c r="H120" s="30">
        <f t="shared" si="21"/>
        <v>156</v>
      </c>
      <c r="J120" s="31">
        <f t="shared" si="20"/>
        <v>22.5</v>
      </c>
      <c r="K120" s="37">
        <v>26</v>
      </c>
      <c r="L120" s="31">
        <f t="shared" si="22"/>
        <v>22.5</v>
      </c>
    </row>
    <row r="121" spans="1:12" s="30" customFormat="1" ht="12.75">
      <c r="A121" s="30">
        <v>117</v>
      </c>
      <c r="B121" s="26">
        <v>24827</v>
      </c>
      <c r="C121" s="26" t="s">
        <v>513</v>
      </c>
      <c r="D121" s="26" t="s">
        <v>19</v>
      </c>
      <c r="E121" s="37">
        <v>123</v>
      </c>
      <c r="F121" s="26">
        <f>K121*6</f>
        <v>228</v>
      </c>
      <c r="H121" s="26">
        <f t="shared" si="21"/>
        <v>228</v>
      </c>
      <c r="I121" s="26" t="s">
        <v>297</v>
      </c>
      <c r="J121" s="31">
        <f t="shared" si="20"/>
        <v>57.75</v>
      </c>
      <c r="K121" s="37">
        <v>38</v>
      </c>
      <c r="L121" s="31">
        <f t="shared" si="22"/>
        <v>38</v>
      </c>
    </row>
    <row r="122" spans="1:12" s="30" customFormat="1" ht="12.75">
      <c r="A122" s="30">
        <v>118</v>
      </c>
      <c r="B122" s="30">
        <v>22551</v>
      </c>
      <c r="C122" s="30" t="s">
        <v>165</v>
      </c>
      <c r="D122" s="30" t="s">
        <v>24</v>
      </c>
      <c r="E122" s="37">
        <v>183</v>
      </c>
      <c r="F122" s="30">
        <f>K122*6</f>
        <v>78</v>
      </c>
      <c r="H122" s="30">
        <f t="shared" si="21"/>
        <v>78</v>
      </c>
      <c r="J122" s="31">
        <f t="shared" si="20"/>
        <v>12.75</v>
      </c>
      <c r="K122" s="37">
        <v>13</v>
      </c>
      <c r="L122" s="31">
        <f t="shared" si="22"/>
        <v>12.75</v>
      </c>
    </row>
    <row r="123" spans="1:12" s="30" customFormat="1" ht="12.75">
      <c r="A123" s="30">
        <v>119</v>
      </c>
      <c r="B123" s="26">
        <v>20938</v>
      </c>
      <c r="C123" s="26" t="s">
        <v>93</v>
      </c>
      <c r="D123" s="26" t="s">
        <v>14</v>
      </c>
      <c r="E123" s="37">
        <v>180</v>
      </c>
      <c r="F123" s="30">
        <f>K123*6</f>
        <v>90</v>
      </c>
      <c r="H123" s="30">
        <f t="shared" si="21"/>
        <v>90</v>
      </c>
      <c r="J123" s="31">
        <f t="shared" si="20"/>
        <v>15</v>
      </c>
      <c r="K123" s="37">
        <v>15</v>
      </c>
      <c r="L123" s="31">
        <f t="shared" si="22"/>
        <v>15</v>
      </c>
    </row>
    <row r="124" spans="1:12" s="30" customFormat="1" ht="12.75">
      <c r="A124" s="30">
        <v>120</v>
      </c>
      <c r="B124" s="26">
        <v>23546</v>
      </c>
      <c r="C124" s="26" t="s">
        <v>514</v>
      </c>
      <c r="D124" s="26" t="s">
        <v>24</v>
      </c>
      <c r="E124" s="37">
        <v>159</v>
      </c>
      <c r="I124" s="26" t="s">
        <v>297</v>
      </c>
      <c r="J124" s="31">
        <f t="shared" si="20"/>
        <v>30.75</v>
      </c>
      <c r="K124" s="37"/>
      <c r="L124" s="31">
        <f t="shared" si="22"/>
        <v>30.75</v>
      </c>
    </row>
    <row r="125" spans="1:12" s="30" customFormat="1" ht="12.75">
      <c r="A125" s="30">
        <v>121</v>
      </c>
      <c r="B125" s="26">
        <v>24303</v>
      </c>
      <c r="C125" s="26" t="s">
        <v>427</v>
      </c>
      <c r="D125" s="26" t="s">
        <v>24</v>
      </c>
      <c r="E125" s="37">
        <v>211</v>
      </c>
      <c r="F125" s="30">
        <f aca="true" t="shared" si="23" ref="F125:F131">K125*6</f>
        <v>0</v>
      </c>
      <c r="H125" s="30">
        <f aca="true" t="shared" si="24" ref="H125:H152">F125+G125</f>
        <v>0</v>
      </c>
      <c r="J125" s="31">
        <f t="shared" si="20"/>
        <v>-8.25</v>
      </c>
      <c r="K125" s="37">
        <v>0</v>
      </c>
      <c r="L125" s="31">
        <f t="shared" si="22"/>
        <v>-8.25</v>
      </c>
    </row>
    <row r="126" spans="1:12" s="30" customFormat="1" ht="12.75">
      <c r="A126" s="30">
        <v>122</v>
      </c>
      <c r="B126" s="26">
        <v>24382</v>
      </c>
      <c r="C126" s="26" t="s">
        <v>429</v>
      </c>
      <c r="D126" s="26" t="s">
        <v>17</v>
      </c>
      <c r="E126" s="26">
        <v>98</v>
      </c>
      <c r="F126" s="30">
        <f t="shared" si="23"/>
        <v>228</v>
      </c>
      <c r="H126" s="30">
        <f t="shared" si="24"/>
        <v>228</v>
      </c>
      <c r="I126" s="26" t="s">
        <v>297</v>
      </c>
      <c r="J126" s="31">
        <f t="shared" si="20"/>
        <v>76.5</v>
      </c>
      <c r="K126" s="37">
        <v>38</v>
      </c>
      <c r="L126" s="31">
        <f t="shared" si="22"/>
        <v>38</v>
      </c>
    </row>
    <row r="127" spans="1:12" s="30" customFormat="1" ht="12.75">
      <c r="A127" s="30">
        <v>123</v>
      </c>
      <c r="B127" s="26">
        <v>24677</v>
      </c>
      <c r="C127" s="26" t="s">
        <v>484</v>
      </c>
      <c r="D127" s="26" t="s">
        <v>57</v>
      </c>
      <c r="E127" s="26">
        <v>144</v>
      </c>
      <c r="F127" s="26">
        <f t="shared" si="23"/>
        <v>228</v>
      </c>
      <c r="H127" s="26">
        <f t="shared" si="24"/>
        <v>228</v>
      </c>
      <c r="I127" s="26"/>
      <c r="J127" s="31">
        <f t="shared" si="20"/>
        <v>42</v>
      </c>
      <c r="K127" s="37">
        <v>38</v>
      </c>
      <c r="L127" s="31">
        <f t="shared" si="22"/>
        <v>38</v>
      </c>
    </row>
    <row r="128" spans="1:12" s="30" customFormat="1" ht="12.75">
      <c r="A128" s="30">
        <v>124</v>
      </c>
      <c r="B128" s="30">
        <v>22880</v>
      </c>
      <c r="C128" s="30" t="s">
        <v>282</v>
      </c>
      <c r="D128" s="30" t="s">
        <v>19</v>
      </c>
      <c r="E128" s="37">
        <v>187</v>
      </c>
      <c r="F128" s="30">
        <f t="shared" si="23"/>
        <v>60</v>
      </c>
      <c r="H128" s="30">
        <f t="shared" si="24"/>
        <v>60</v>
      </c>
      <c r="J128" s="31">
        <f t="shared" si="20"/>
        <v>9.75</v>
      </c>
      <c r="K128" s="37">
        <v>10</v>
      </c>
      <c r="L128" s="31">
        <f t="shared" si="22"/>
        <v>9.75</v>
      </c>
    </row>
    <row r="129" spans="1:12" s="30" customFormat="1" ht="12.75">
      <c r="A129" s="30">
        <v>125</v>
      </c>
      <c r="B129" s="26">
        <v>24885</v>
      </c>
      <c r="C129" s="26" t="s">
        <v>515</v>
      </c>
      <c r="D129" s="26" t="s">
        <v>19</v>
      </c>
      <c r="E129" s="37">
        <v>167</v>
      </c>
      <c r="F129" s="26">
        <f t="shared" si="23"/>
        <v>150</v>
      </c>
      <c r="H129" s="26">
        <f t="shared" si="24"/>
        <v>150</v>
      </c>
      <c r="J129" s="31">
        <f t="shared" si="20"/>
        <v>24.75</v>
      </c>
      <c r="K129" s="37">
        <v>25</v>
      </c>
      <c r="L129" s="31">
        <f t="shared" si="22"/>
        <v>24.75</v>
      </c>
    </row>
    <row r="130" spans="1:12" s="30" customFormat="1" ht="12.75">
      <c r="A130" s="30">
        <v>126</v>
      </c>
      <c r="B130" s="30">
        <v>22261</v>
      </c>
      <c r="C130" s="30" t="s">
        <v>60</v>
      </c>
      <c r="D130" s="30" t="s">
        <v>24</v>
      </c>
      <c r="E130" s="37">
        <v>168</v>
      </c>
      <c r="F130" s="30">
        <f t="shared" si="23"/>
        <v>144</v>
      </c>
      <c r="H130" s="30">
        <f t="shared" si="24"/>
        <v>144</v>
      </c>
      <c r="J130" s="31">
        <f t="shared" si="20"/>
        <v>24</v>
      </c>
      <c r="K130" s="37">
        <v>24</v>
      </c>
      <c r="L130" s="31">
        <f t="shared" si="22"/>
        <v>24</v>
      </c>
    </row>
    <row r="131" spans="1:15" s="30" customFormat="1" ht="12.75">
      <c r="A131" s="30">
        <v>127</v>
      </c>
      <c r="B131" s="26">
        <v>24189</v>
      </c>
      <c r="C131" s="26" t="s">
        <v>430</v>
      </c>
      <c r="D131" s="26" t="s">
        <v>19</v>
      </c>
      <c r="E131" s="37">
        <v>145</v>
      </c>
      <c r="F131" s="30">
        <f t="shared" si="23"/>
        <v>228</v>
      </c>
      <c r="G131" s="26"/>
      <c r="H131" s="30">
        <f t="shared" si="24"/>
        <v>228</v>
      </c>
      <c r="J131" s="31">
        <f t="shared" si="20"/>
        <v>41.25</v>
      </c>
      <c r="K131" s="37">
        <v>38</v>
      </c>
      <c r="L131" s="31">
        <f t="shared" si="22"/>
        <v>38</v>
      </c>
      <c r="N131" s="35"/>
      <c r="O131" s="36"/>
    </row>
    <row r="132" spans="1:13" s="30" customFormat="1" ht="12.75">
      <c r="A132" s="30">
        <v>128</v>
      </c>
      <c r="B132" s="26">
        <v>22506</v>
      </c>
      <c r="C132" s="26" t="s">
        <v>409</v>
      </c>
      <c r="D132" s="26" t="s">
        <v>12</v>
      </c>
      <c r="E132" s="37">
        <v>202</v>
      </c>
      <c r="F132" s="30">
        <f>K132*8</f>
        <v>0</v>
      </c>
      <c r="G132" s="26"/>
      <c r="H132" s="30">
        <f t="shared" si="24"/>
        <v>0</v>
      </c>
      <c r="I132" s="26" t="s">
        <v>410</v>
      </c>
      <c r="J132" s="31">
        <f t="shared" si="20"/>
        <v>-1.5</v>
      </c>
      <c r="K132" s="37">
        <v>0</v>
      </c>
      <c r="L132" s="31">
        <f t="shared" si="22"/>
        <v>-1.5</v>
      </c>
      <c r="M132" s="26"/>
    </row>
    <row r="133" spans="1:12" s="30" customFormat="1" ht="12.75">
      <c r="A133" s="30">
        <v>129</v>
      </c>
      <c r="B133" s="26">
        <v>24369</v>
      </c>
      <c r="C133" s="26" t="s">
        <v>431</v>
      </c>
      <c r="D133" s="26" t="s">
        <v>19</v>
      </c>
      <c r="E133" s="37">
        <v>170</v>
      </c>
      <c r="F133" s="30">
        <f aca="true" t="shared" si="25" ref="F133:F152">K133*6</f>
        <v>138</v>
      </c>
      <c r="G133" s="26"/>
      <c r="H133" s="30">
        <f t="shared" si="24"/>
        <v>138</v>
      </c>
      <c r="I133" s="26"/>
      <c r="J133" s="31">
        <f t="shared" si="20"/>
        <v>22.5</v>
      </c>
      <c r="K133" s="37">
        <v>23</v>
      </c>
      <c r="L133" s="31">
        <f t="shared" si="22"/>
        <v>22.5</v>
      </c>
    </row>
    <row r="134" spans="1:15" s="30" customFormat="1" ht="12.75">
      <c r="A134" s="30">
        <v>130</v>
      </c>
      <c r="B134" s="37">
        <v>23305</v>
      </c>
      <c r="C134" s="37" t="s">
        <v>349</v>
      </c>
      <c r="D134" s="37" t="s">
        <v>17</v>
      </c>
      <c r="E134" s="37">
        <v>177</v>
      </c>
      <c r="F134" s="30">
        <f t="shared" si="25"/>
        <v>132</v>
      </c>
      <c r="H134" s="30">
        <f t="shared" si="24"/>
        <v>132</v>
      </c>
      <c r="J134" s="31">
        <f t="shared" si="20"/>
        <v>17.25</v>
      </c>
      <c r="K134" s="37">
        <v>22</v>
      </c>
      <c r="L134" s="31">
        <f t="shared" si="22"/>
        <v>17.25</v>
      </c>
      <c r="N134" s="28"/>
      <c r="O134" s="29"/>
    </row>
    <row r="135" spans="1:15" s="30" customFormat="1" ht="12.75">
      <c r="A135" s="30">
        <v>131</v>
      </c>
      <c r="B135" s="30">
        <v>20234</v>
      </c>
      <c r="C135" s="30" t="s">
        <v>173</v>
      </c>
      <c r="D135" s="30" t="s">
        <v>34</v>
      </c>
      <c r="E135" s="37">
        <v>183</v>
      </c>
      <c r="F135" s="30">
        <f t="shared" si="25"/>
        <v>72</v>
      </c>
      <c r="H135" s="30">
        <f t="shared" si="24"/>
        <v>72</v>
      </c>
      <c r="J135" s="31">
        <f t="shared" si="20"/>
        <v>12.75</v>
      </c>
      <c r="K135" s="37">
        <v>12</v>
      </c>
      <c r="L135" s="31">
        <f t="shared" si="22"/>
        <v>12.75</v>
      </c>
      <c r="N135" s="28"/>
      <c r="O135" s="29"/>
    </row>
    <row r="136" spans="1:12" s="30" customFormat="1" ht="12.75">
      <c r="A136" s="30">
        <v>132</v>
      </c>
      <c r="B136" s="37">
        <v>23306</v>
      </c>
      <c r="C136" s="37" t="s">
        <v>369</v>
      </c>
      <c r="D136" s="37" t="s">
        <v>17</v>
      </c>
      <c r="E136" s="37">
        <v>183</v>
      </c>
      <c r="F136" s="30">
        <f t="shared" si="25"/>
        <v>78</v>
      </c>
      <c r="H136" s="30">
        <f t="shared" si="24"/>
        <v>78</v>
      </c>
      <c r="J136" s="31">
        <f t="shared" si="20"/>
        <v>12.75</v>
      </c>
      <c r="K136" s="37">
        <v>13</v>
      </c>
      <c r="L136" s="31">
        <f t="shared" si="22"/>
        <v>12.75</v>
      </c>
    </row>
    <row r="137" spans="1:12" s="30" customFormat="1" ht="12.75">
      <c r="A137" s="30">
        <v>133</v>
      </c>
      <c r="B137" s="37">
        <v>23565</v>
      </c>
      <c r="C137" s="37" t="s">
        <v>376</v>
      </c>
      <c r="D137" s="37" t="s">
        <v>12</v>
      </c>
      <c r="E137" s="37">
        <v>179</v>
      </c>
      <c r="F137" s="30">
        <f t="shared" si="25"/>
        <v>96</v>
      </c>
      <c r="G137" s="37"/>
      <c r="H137" s="30">
        <f t="shared" si="24"/>
        <v>96</v>
      </c>
      <c r="J137" s="31">
        <f t="shared" si="20"/>
        <v>15.75</v>
      </c>
      <c r="K137" s="37">
        <v>16</v>
      </c>
      <c r="L137" s="31">
        <f t="shared" si="22"/>
        <v>15.75</v>
      </c>
    </row>
    <row r="138" spans="1:12" s="30" customFormat="1" ht="12.75">
      <c r="A138" s="30">
        <v>134</v>
      </c>
      <c r="B138" s="26">
        <v>24140</v>
      </c>
      <c r="C138" s="26" t="s">
        <v>476</v>
      </c>
      <c r="D138" s="26" t="s">
        <v>17</v>
      </c>
      <c r="E138" s="26">
        <v>185</v>
      </c>
      <c r="F138" s="30">
        <f t="shared" si="25"/>
        <v>66</v>
      </c>
      <c r="H138" s="30">
        <f t="shared" si="24"/>
        <v>66</v>
      </c>
      <c r="J138" s="31">
        <f t="shared" si="20"/>
        <v>11.25</v>
      </c>
      <c r="K138" s="37">
        <v>11</v>
      </c>
      <c r="L138" s="31">
        <f t="shared" si="22"/>
        <v>11.25</v>
      </c>
    </row>
    <row r="139" spans="1:12" s="30" customFormat="1" ht="12.75">
      <c r="A139" s="30">
        <v>135</v>
      </c>
      <c r="B139" s="30">
        <v>22728</v>
      </c>
      <c r="C139" s="30" t="s">
        <v>291</v>
      </c>
      <c r="D139" s="30" t="s">
        <v>19</v>
      </c>
      <c r="E139" s="37">
        <v>145</v>
      </c>
      <c r="F139" s="30">
        <f t="shared" si="25"/>
        <v>18</v>
      </c>
      <c r="H139" s="30">
        <f t="shared" si="24"/>
        <v>18</v>
      </c>
      <c r="I139" s="30" t="s">
        <v>297</v>
      </c>
      <c r="J139" s="31">
        <f t="shared" si="20"/>
        <v>41.25</v>
      </c>
      <c r="K139" s="37">
        <v>3</v>
      </c>
      <c r="L139" s="31">
        <f t="shared" si="22"/>
        <v>38</v>
      </c>
    </row>
    <row r="140" spans="1:12" s="30" customFormat="1" ht="12.75">
      <c r="A140" s="30">
        <v>136</v>
      </c>
      <c r="B140" s="30">
        <v>17272</v>
      </c>
      <c r="C140" s="30" t="s">
        <v>214</v>
      </c>
      <c r="D140" s="30" t="s">
        <v>17</v>
      </c>
      <c r="E140" s="37">
        <v>177</v>
      </c>
      <c r="F140" s="30">
        <f t="shared" si="25"/>
        <v>90</v>
      </c>
      <c r="H140" s="30">
        <f t="shared" si="24"/>
        <v>90</v>
      </c>
      <c r="J140" s="31">
        <f t="shared" si="20"/>
        <v>17.25</v>
      </c>
      <c r="K140" s="37">
        <v>15</v>
      </c>
      <c r="L140" s="31">
        <f t="shared" si="22"/>
        <v>17.25</v>
      </c>
    </row>
    <row r="141" spans="1:12" s="30" customFormat="1" ht="12.75">
      <c r="A141" s="30">
        <v>137</v>
      </c>
      <c r="B141" s="37">
        <v>21654</v>
      </c>
      <c r="C141" s="37" t="s">
        <v>236</v>
      </c>
      <c r="D141" s="37" t="s">
        <v>24</v>
      </c>
      <c r="E141" s="37">
        <v>199</v>
      </c>
      <c r="F141" s="30">
        <f t="shared" si="25"/>
        <v>24</v>
      </c>
      <c r="G141" s="37"/>
      <c r="H141" s="30">
        <f t="shared" si="24"/>
        <v>24</v>
      </c>
      <c r="J141" s="31">
        <f t="shared" si="20"/>
        <v>0.75</v>
      </c>
      <c r="K141" s="37">
        <v>4</v>
      </c>
      <c r="L141" s="31">
        <f t="shared" si="22"/>
        <v>0.75</v>
      </c>
    </row>
    <row r="142" spans="1:12" s="30" customFormat="1" ht="12.75">
      <c r="A142" s="30">
        <v>138</v>
      </c>
      <c r="B142" s="30">
        <v>22843</v>
      </c>
      <c r="C142" s="30" t="s">
        <v>305</v>
      </c>
      <c r="D142" s="30" t="s">
        <v>24</v>
      </c>
      <c r="E142" s="37">
        <v>177</v>
      </c>
      <c r="F142" s="30">
        <f t="shared" si="25"/>
        <v>150</v>
      </c>
      <c r="H142" s="30">
        <f t="shared" si="24"/>
        <v>150</v>
      </c>
      <c r="J142" s="31">
        <f aca="true" t="shared" si="26" ref="J142:J173">(200-E142)*(75/100)</f>
        <v>17.25</v>
      </c>
      <c r="K142" s="37">
        <v>25</v>
      </c>
      <c r="L142" s="31">
        <f t="shared" si="22"/>
        <v>17.25</v>
      </c>
    </row>
    <row r="143" spans="2:12" s="30" customFormat="1" ht="12.75">
      <c r="B143" s="37">
        <v>19683</v>
      </c>
      <c r="C143" s="37" t="s">
        <v>344</v>
      </c>
      <c r="D143" s="37" t="s">
        <v>17</v>
      </c>
      <c r="E143" s="37">
        <v>145</v>
      </c>
      <c r="F143" s="30">
        <f t="shared" si="25"/>
        <v>228</v>
      </c>
      <c r="H143" s="30">
        <f t="shared" si="24"/>
        <v>228</v>
      </c>
      <c r="J143" s="31">
        <f t="shared" si="26"/>
        <v>41.25</v>
      </c>
      <c r="K143" s="37">
        <v>38</v>
      </c>
      <c r="L143" s="31">
        <f t="shared" si="22"/>
        <v>38</v>
      </c>
    </row>
    <row r="144" spans="1:12" s="30" customFormat="1" ht="12.75">
      <c r="A144" s="30">
        <v>139</v>
      </c>
      <c r="B144" s="30">
        <v>17269</v>
      </c>
      <c r="C144" s="30" t="s">
        <v>174</v>
      </c>
      <c r="D144" s="30" t="s">
        <v>17</v>
      </c>
      <c r="E144" s="37">
        <v>184</v>
      </c>
      <c r="F144" s="30">
        <f t="shared" si="25"/>
        <v>48</v>
      </c>
      <c r="H144" s="30">
        <f t="shared" si="24"/>
        <v>48</v>
      </c>
      <c r="J144" s="31">
        <f t="shared" si="26"/>
        <v>12</v>
      </c>
      <c r="K144" s="37">
        <v>8</v>
      </c>
      <c r="L144" s="31">
        <f t="shared" si="22"/>
        <v>12</v>
      </c>
    </row>
    <row r="145" spans="1:12" s="30" customFormat="1" ht="12.75">
      <c r="A145" s="30">
        <v>140</v>
      </c>
      <c r="B145" s="30">
        <v>17157</v>
      </c>
      <c r="C145" s="30" t="s">
        <v>260</v>
      </c>
      <c r="D145" t="s">
        <v>12</v>
      </c>
      <c r="E145" s="37">
        <v>202</v>
      </c>
      <c r="F145" s="30">
        <f t="shared" si="25"/>
        <v>0</v>
      </c>
      <c r="H145" s="30">
        <f t="shared" si="24"/>
        <v>0</v>
      </c>
      <c r="J145" s="31">
        <f t="shared" si="26"/>
        <v>-1.5</v>
      </c>
      <c r="K145" s="37">
        <v>0</v>
      </c>
      <c r="L145" s="31">
        <f>IF(J145&lt;0,0,J145)</f>
        <v>0</v>
      </c>
    </row>
    <row r="146" spans="1:12" s="30" customFormat="1" ht="12.75">
      <c r="A146" s="30">
        <v>141</v>
      </c>
      <c r="B146" s="26">
        <v>24175</v>
      </c>
      <c r="C146" s="26" t="s">
        <v>485</v>
      </c>
      <c r="D146" s="26" t="s">
        <v>34</v>
      </c>
      <c r="E146" s="37">
        <v>178</v>
      </c>
      <c r="F146" s="26">
        <f t="shared" si="25"/>
        <v>108</v>
      </c>
      <c r="H146" s="30">
        <f t="shared" si="24"/>
        <v>108</v>
      </c>
      <c r="J146" s="31">
        <f t="shared" si="26"/>
        <v>16.5</v>
      </c>
      <c r="K146" s="37">
        <v>18</v>
      </c>
      <c r="L146" s="31">
        <f>IF(J146&lt;0,0,J146)</f>
        <v>16.5</v>
      </c>
    </row>
    <row r="147" spans="1:12" s="30" customFormat="1" ht="12.75">
      <c r="A147" s="30">
        <v>142</v>
      </c>
      <c r="B147" s="26">
        <v>4335</v>
      </c>
      <c r="C147" s="26" t="s">
        <v>302</v>
      </c>
      <c r="D147" s="26" t="s">
        <v>12</v>
      </c>
      <c r="E147" s="37">
        <v>195</v>
      </c>
      <c r="F147" s="30">
        <f t="shared" si="25"/>
        <v>24</v>
      </c>
      <c r="G147" s="26"/>
      <c r="H147" s="26">
        <f t="shared" si="24"/>
        <v>24</v>
      </c>
      <c r="I147" s="26"/>
      <c r="J147" s="27">
        <f t="shared" si="26"/>
        <v>3.75</v>
      </c>
      <c r="K147" s="37">
        <v>4</v>
      </c>
      <c r="L147" s="27">
        <f aca="true" t="shared" si="27" ref="L147:L164">IF(J147&gt;38,38,J147)</f>
        <v>3.75</v>
      </c>
    </row>
    <row r="148" spans="1:12" s="30" customFormat="1" ht="12.75">
      <c r="A148" s="30">
        <v>143</v>
      </c>
      <c r="B148" s="26">
        <v>24410</v>
      </c>
      <c r="C148" s="26" t="s">
        <v>411</v>
      </c>
      <c r="D148" s="26" t="s">
        <v>17</v>
      </c>
      <c r="E148" s="37">
        <v>149</v>
      </c>
      <c r="F148" s="30">
        <f t="shared" si="25"/>
        <v>228</v>
      </c>
      <c r="H148" s="30">
        <f t="shared" si="24"/>
        <v>228</v>
      </c>
      <c r="J148" s="31">
        <f t="shared" si="26"/>
        <v>38.25</v>
      </c>
      <c r="K148" s="37">
        <v>38</v>
      </c>
      <c r="L148" s="31">
        <f t="shared" si="27"/>
        <v>38</v>
      </c>
    </row>
    <row r="149" spans="1:12" s="30" customFormat="1" ht="12.75">
      <c r="A149" s="30">
        <v>144</v>
      </c>
      <c r="B149" s="30">
        <v>22276</v>
      </c>
      <c r="C149" s="30" t="s">
        <v>67</v>
      </c>
      <c r="D149" s="30" t="s">
        <v>24</v>
      </c>
      <c r="E149" s="37">
        <v>166</v>
      </c>
      <c r="F149" s="30">
        <f t="shared" si="25"/>
        <v>150</v>
      </c>
      <c r="H149" s="30">
        <f t="shared" si="24"/>
        <v>150</v>
      </c>
      <c r="J149" s="31">
        <f t="shared" si="26"/>
        <v>25.5</v>
      </c>
      <c r="K149" s="37">
        <v>25</v>
      </c>
      <c r="L149" s="31">
        <f t="shared" si="27"/>
        <v>25.5</v>
      </c>
    </row>
    <row r="150" spans="1:12" s="30" customFormat="1" ht="12.75">
      <c r="A150" s="30">
        <v>145</v>
      </c>
      <c r="B150" s="30">
        <v>21695</v>
      </c>
      <c r="C150" s="30" t="s">
        <v>107</v>
      </c>
      <c r="D150" s="30" t="s">
        <v>19</v>
      </c>
      <c r="E150" s="37">
        <v>169</v>
      </c>
      <c r="F150" s="30">
        <f t="shared" si="25"/>
        <v>180</v>
      </c>
      <c r="H150" s="30">
        <f t="shared" si="24"/>
        <v>180</v>
      </c>
      <c r="J150" s="31">
        <f t="shared" si="26"/>
        <v>23.25</v>
      </c>
      <c r="K150" s="37">
        <v>30</v>
      </c>
      <c r="L150" s="31">
        <f t="shared" si="27"/>
        <v>23.25</v>
      </c>
    </row>
    <row r="151" spans="1:12" s="30" customFormat="1" ht="12.75">
      <c r="A151" s="30">
        <v>146</v>
      </c>
      <c r="B151" s="26">
        <v>24094</v>
      </c>
      <c r="C151" s="26" t="s">
        <v>486</v>
      </c>
      <c r="D151" s="26" t="s">
        <v>14</v>
      </c>
      <c r="E151" s="37">
        <v>165</v>
      </c>
      <c r="F151" s="30">
        <f t="shared" si="25"/>
        <v>156</v>
      </c>
      <c r="H151" s="30">
        <f t="shared" si="24"/>
        <v>156</v>
      </c>
      <c r="J151" s="31">
        <f t="shared" si="26"/>
        <v>26.25</v>
      </c>
      <c r="K151" s="37">
        <v>26</v>
      </c>
      <c r="L151" s="31">
        <f t="shared" si="27"/>
        <v>26.25</v>
      </c>
    </row>
    <row r="152" spans="1:12" s="30" customFormat="1" ht="12.75">
      <c r="A152" s="30">
        <v>147</v>
      </c>
      <c r="B152" s="30">
        <v>23110</v>
      </c>
      <c r="C152" s="30" t="s">
        <v>311</v>
      </c>
      <c r="D152" s="30" t="s">
        <v>19</v>
      </c>
      <c r="E152" s="37">
        <v>126</v>
      </c>
      <c r="F152" s="30">
        <f t="shared" si="25"/>
        <v>228</v>
      </c>
      <c r="H152" s="30">
        <f t="shared" si="24"/>
        <v>228</v>
      </c>
      <c r="J152" s="31">
        <f t="shared" si="26"/>
        <v>55.5</v>
      </c>
      <c r="K152" s="37">
        <v>38</v>
      </c>
      <c r="L152" s="31">
        <f t="shared" si="27"/>
        <v>38</v>
      </c>
    </row>
    <row r="153" spans="1:12" s="30" customFormat="1" ht="12.75">
      <c r="A153" s="30">
        <v>148</v>
      </c>
      <c r="B153" s="26">
        <v>23179</v>
      </c>
      <c r="C153" s="26" t="s">
        <v>516</v>
      </c>
      <c r="D153" s="26" t="s">
        <v>17</v>
      </c>
      <c r="E153" s="37">
        <v>122</v>
      </c>
      <c r="I153" s="26" t="s">
        <v>297</v>
      </c>
      <c r="J153" s="31">
        <f t="shared" si="26"/>
        <v>58.5</v>
      </c>
      <c r="K153" s="37"/>
      <c r="L153" s="31">
        <f t="shared" si="27"/>
        <v>38</v>
      </c>
    </row>
    <row r="154" spans="1:12" s="30" customFormat="1" ht="12.75">
      <c r="A154" s="30">
        <v>149</v>
      </c>
      <c r="B154" s="26">
        <v>24409</v>
      </c>
      <c r="C154" s="26" t="s">
        <v>500</v>
      </c>
      <c r="D154" s="26" t="s">
        <v>17</v>
      </c>
      <c r="E154" s="37">
        <v>194</v>
      </c>
      <c r="F154" s="30">
        <f>K154*6</f>
        <v>30</v>
      </c>
      <c r="H154" s="30">
        <f aca="true" t="shared" si="28" ref="H154:H193">F154+G154</f>
        <v>30</v>
      </c>
      <c r="J154" s="31">
        <f t="shared" si="26"/>
        <v>4.5</v>
      </c>
      <c r="K154" s="37">
        <v>5</v>
      </c>
      <c r="L154" s="31">
        <f t="shared" si="27"/>
        <v>4.5</v>
      </c>
    </row>
    <row r="155" spans="1:12" s="30" customFormat="1" ht="12.75">
      <c r="A155" s="30">
        <v>150</v>
      </c>
      <c r="B155" s="26">
        <v>20078</v>
      </c>
      <c r="C155" s="26" t="s">
        <v>249</v>
      </c>
      <c r="D155" s="26" t="s">
        <v>34</v>
      </c>
      <c r="E155" s="37">
        <v>186</v>
      </c>
      <c r="F155" s="26">
        <f>K155*6</f>
        <v>138</v>
      </c>
      <c r="H155" s="26">
        <f t="shared" si="28"/>
        <v>138</v>
      </c>
      <c r="J155" s="31">
        <f t="shared" si="26"/>
        <v>10.5</v>
      </c>
      <c r="K155" s="37">
        <v>23</v>
      </c>
      <c r="L155" s="31">
        <f t="shared" si="27"/>
        <v>10.5</v>
      </c>
    </row>
    <row r="156" spans="1:12" s="30" customFormat="1" ht="12.75">
      <c r="A156" s="30">
        <v>151</v>
      </c>
      <c r="B156" s="26">
        <v>24040</v>
      </c>
      <c r="C156" s="26" t="s">
        <v>412</v>
      </c>
      <c r="D156" s="26" t="s">
        <v>17</v>
      </c>
      <c r="E156" s="37">
        <v>205</v>
      </c>
      <c r="F156" s="30">
        <f>K156*6</f>
        <v>0</v>
      </c>
      <c r="H156" s="30">
        <f t="shared" si="28"/>
        <v>0</v>
      </c>
      <c r="J156" s="31">
        <f t="shared" si="26"/>
        <v>-3.75</v>
      </c>
      <c r="K156" s="37">
        <v>0</v>
      </c>
      <c r="L156" s="31">
        <f t="shared" si="27"/>
        <v>-3.75</v>
      </c>
    </row>
    <row r="157" spans="1:12" s="30" customFormat="1" ht="12.75">
      <c r="A157" s="30">
        <v>152</v>
      </c>
      <c r="B157" s="30">
        <v>21912</v>
      </c>
      <c r="C157" s="30" t="s">
        <v>181</v>
      </c>
      <c r="D157" s="30" t="s">
        <v>36</v>
      </c>
      <c r="E157" s="37">
        <v>174</v>
      </c>
      <c r="F157" s="30">
        <f>K157*8</f>
        <v>168</v>
      </c>
      <c r="H157" s="30">
        <f t="shared" si="28"/>
        <v>168</v>
      </c>
      <c r="J157" s="31">
        <f t="shared" si="26"/>
        <v>19.5</v>
      </c>
      <c r="K157" s="37">
        <v>21</v>
      </c>
      <c r="L157" s="31">
        <f t="shared" si="27"/>
        <v>19.5</v>
      </c>
    </row>
    <row r="158" spans="1:12" s="30" customFormat="1" ht="12.75">
      <c r="A158" s="30">
        <v>153</v>
      </c>
      <c r="B158" s="30">
        <v>22404</v>
      </c>
      <c r="C158" s="30" t="s">
        <v>245</v>
      </c>
      <c r="D158" s="30" t="s">
        <v>34</v>
      </c>
      <c r="E158" s="37">
        <v>181</v>
      </c>
      <c r="F158" s="30">
        <f aca="true" t="shared" si="29" ref="F158:F172">K158*6</f>
        <v>48</v>
      </c>
      <c r="H158" s="30">
        <f t="shared" si="28"/>
        <v>48</v>
      </c>
      <c r="J158" s="31">
        <f t="shared" si="26"/>
        <v>14.25</v>
      </c>
      <c r="K158" s="37">
        <v>8</v>
      </c>
      <c r="L158" s="31">
        <f t="shared" si="27"/>
        <v>14.25</v>
      </c>
    </row>
    <row r="159" spans="1:12" s="30" customFormat="1" ht="12.75">
      <c r="A159" s="30">
        <v>154</v>
      </c>
      <c r="B159" s="30">
        <v>22550</v>
      </c>
      <c r="C159" s="30" t="s">
        <v>130</v>
      </c>
      <c r="D159" s="30" t="s">
        <v>24</v>
      </c>
      <c r="E159" s="37">
        <v>165</v>
      </c>
      <c r="F159" s="30">
        <f t="shared" si="29"/>
        <v>156</v>
      </c>
      <c r="H159" s="30">
        <f t="shared" si="28"/>
        <v>156</v>
      </c>
      <c r="J159" s="31">
        <f t="shared" si="26"/>
        <v>26.25</v>
      </c>
      <c r="K159" s="37">
        <v>26</v>
      </c>
      <c r="L159" s="31">
        <f t="shared" si="27"/>
        <v>26.25</v>
      </c>
    </row>
    <row r="160" spans="1:12" s="30" customFormat="1" ht="12.75">
      <c r="A160" s="30">
        <v>155</v>
      </c>
      <c r="B160" s="26">
        <v>24412</v>
      </c>
      <c r="C160" s="26" t="s">
        <v>413</v>
      </c>
      <c r="D160" s="26" t="s">
        <v>34</v>
      </c>
      <c r="E160" s="37">
        <v>125</v>
      </c>
      <c r="F160" s="30">
        <f t="shared" si="29"/>
        <v>228</v>
      </c>
      <c r="H160" s="30">
        <f t="shared" si="28"/>
        <v>228</v>
      </c>
      <c r="I160" s="26" t="s">
        <v>297</v>
      </c>
      <c r="J160" s="31">
        <f t="shared" si="26"/>
        <v>56.25</v>
      </c>
      <c r="K160" s="37">
        <v>38</v>
      </c>
      <c r="L160" s="31">
        <f t="shared" si="27"/>
        <v>38</v>
      </c>
    </row>
    <row r="161" spans="1:15" s="30" customFormat="1" ht="12.75">
      <c r="A161" s="30">
        <v>156</v>
      </c>
      <c r="B161" s="30">
        <v>19125</v>
      </c>
      <c r="C161" s="30" t="s">
        <v>267</v>
      </c>
      <c r="D161" s="30" t="s">
        <v>24</v>
      </c>
      <c r="E161" s="37">
        <v>195</v>
      </c>
      <c r="F161" s="30">
        <f t="shared" si="29"/>
        <v>174</v>
      </c>
      <c r="H161" s="30">
        <f t="shared" si="28"/>
        <v>174</v>
      </c>
      <c r="J161" s="31">
        <f t="shared" si="26"/>
        <v>3.75</v>
      </c>
      <c r="K161" s="37">
        <v>29</v>
      </c>
      <c r="L161" s="31">
        <f t="shared" si="27"/>
        <v>3.75</v>
      </c>
      <c r="N161" s="33"/>
      <c r="O161" s="29"/>
    </row>
    <row r="162" spans="1:12" s="30" customFormat="1" ht="12.75">
      <c r="A162" s="30">
        <v>157</v>
      </c>
      <c r="B162" s="26">
        <v>24716</v>
      </c>
      <c r="C162" s="26" t="s">
        <v>487</v>
      </c>
      <c r="D162" s="26" t="s">
        <v>34</v>
      </c>
      <c r="E162" s="37">
        <v>150</v>
      </c>
      <c r="F162" s="26">
        <f t="shared" si="29"/>
        <v>228</v>
      </c>
      <c r="H162" s="26">
        <f t="shared" si="28"/>
        <v>228</v>
      </c>
      <c r="J162" s="31">
        <f t="shared" si="26"/>
        <v>37.5</v>
      </c>
      <c r="K162" s="37">
        <v>38</v>
      </c>
      <c r="L162" s="31">
        <f t="shared" si="27"/>
        <v>37.5</v>
      </c>
    </row>
    <row r="163" spans="1:12" s="30" customFormat="1" ht="12.75">
      <c r="A163" s="30">
        <v>158</v>
      </c>
      <c r="B163" s="30">
        <v>23025</v>
      </c>
      <c r="C163" s="30" t="s">
        <v>310</v>
      </c>
      <c r="D163" s="30" t="s">
        <v>17</v>
      </c>
      <c r="E163" s="37">
        <v>160</v>
      </c>
      <c r="F163" s="30">
        <f t="shared" si="29"/>
        <v>174</v>
      </c>
      <c r="H163" s="30">
        <f t="shared" si="28"/>
        <v>174</v>
      </c>
      <c r="J163" s="31">
        <f t="shared" si="26"/>
        <v>30</v>
      </c>
      <c r="K163" s="37">
        <v>29</v>
      </c>
      <c r="L163" s="31">
        <f t="shared" si="27"/>
        <v>30</v>
      </c>
    </row>
    <row r="164" spans="1:12" s="30" customFormat="1" ht="12.75">
      <c r="A164" s="30">
        <v>159</v>
      </c>
      <c r="B164" s="30">
        <v>21666</v>
      </c>
      <c r="C164" s="30" t="s">
        <v>71</v>
      </c>
      <c r="D164" s="30" t="s">
        <v>34</v>
      </c>
      <c r="E164" s="37">
        <v>162</v>
      </c>
      <c r="F164" s="30">
        <f t="shared" si="29"/>
        <v>156</v>
      </c>
      <c r="H164" s="30">
        <f t="shared" si="28"/>
        <v>156</v>
      </c>
      <c r="J164" s="31">
        <f t="shared" si="26"/>
        <v>28.5</v>
      </c>
      <c r="K164" s="37">
        <v>26</v>
      </c>
      <c r="L164" s="31">
        <f t="shared" si="27"/>
        <v>28.5</v>
      </c>
    </row>
    <row r="165" spans="1:12" s="30" customFormat="1" ht="12.75">
      <c r="A165" s="30">
        <v>160</v>
      </c>
      <c r="B165" s="30">
        <v>17226</v>
      </c>
      <c r="C165" s="30" t="s">
        <v>152</v>
      </c>
      <c r="D165" s="30" t="s">
        <v>12</v>
      </c>
      <c r="E165" s="37">
        <v>181</v>
      </c>
      <c r="F165" s="30">
        <f t="shared" si="29"/>
        <v>84</v>
      </c>
      <c r="H165" s="30">
        <f t="shared" si="28"/>
        <v>84</v>
      </c>
      <c r="J165" s="31">
        <f t="shared" si="26"/>
        <v>14.25</v>
      </c>
      <c r="K165" s="37">
        <v>14</v>
      </c>
      <c r="L165" s="31">
        <f>IF(J165&lt;0,0,J165)</f>
        <v>14.25</v>
      </c>
    </row>
    <row r="166" spans="1:12" s="30" customFormat="1" ht="12.75">
      <c r="A166" s="30">
        <v>161</v>
      </c>
      <c r="B166" s="30">
        <v>21021</v>
      </c>
      <c r="C166" s="30" t="s">
        <v>175</v>
      </c>
      <c r="D166" s="30" t="s">
        <v>57</v>
      </c>
      <c r="E166" s="37">
        <v>163</v>
      </c>
      <c r="F166" s="30">
        <f t="shared" si="29"/>
        <v>156</v>
      </c>
      <c r="H166" s="30">
        <f t="shared" si="28"/>
        <v>156</v>
      </c>
      <c r="J166" s="31">
        <f t="shared" si="26"/>
        <v>27.75</v>
      </c>
      <c r="K166" s="37">
        <v>26</v>
      </c>
      <c r="L166" s="31">
        <f aca="true" t="shared" si="30" ref="L166:L175">IF(J166&gt;38,38,J166)</f>
        <v>27.75</v>
      </c>
    </row>
    <row r="167" spans="1:12" s="30" customFormat="1" ht="12.75">
      <c r="A167" s="30">
        <v>162</v>
      </c>
      <c r="B167" s="30">
        <v>21696</v>
      </c>
      <c r="C167" s="30" t="s">
        <v>73</v>
      </c>
      <c r="D167" s="30" t="s">
        <v>19</v>
      </c>
      <c r="E167" s="37">
        <v>160</v>
      </c>
      <c r="F167" s="30">
        <f t="shared" si="29"/>
        <v>174</v>
      </c>
      <c r="H167" s="30">
        <f t="shared" si="28"/>
        <v>174</v>
      </c>
      <c r="J167" s="31">
        <f t="shared" si="26"/>
        <v>30</v>
      </c>
      <c r="K167" s="37">
        <v>29</v>
      </c>
      <c r="L167" s="31">
        <f t="shared" si="30"/>
        <v>30</v>
      </c>
    </row>
    <row r="168" spans="1:12" s="30" customFormat="1" ht="12.75">
      <c r="A168" s="30">
        <v>163</v>
      </c>
      <c r="B168" s="30">
        <v>20080</v>
      </c>
      <c r="C168" s="30" t="s">
        <v>100</v>
      </c>
      <c r="D168" s="30" t="s">
        <v>34</v>
      </c>
      <c r="E168" s="37">
        <v>161</v>
      </c>
      <c r="F168" s="30">
        <f t="shared" si="29"/>
        <v>168</v>
      </c>
      <c r="H168" s="30">
        <f t="shared" si="28"/>
        <v>168</v>
      </c>
      <c r="J168" s="31">
        <f t="shared" si="26"/>
        <v>29.25</v>
      </c>
      <c r="K168" s="37">
        <v>28</v>
      </c>
      <c r="L168" s="31">
        <f t="shared" si="30"/>
        <v>29.25</v>
      </c>
    </row>
    <row r="169" spans="1:12" s="30" customFormat="1" ht="12.75">
      <c r="A169" s="30">
        <v>164</v>
      </c>
      <c r="B169" s="30">
        <v>20934</v>
      </c>
      <c r="C169" s="30" t="s">
        <v>74</v>
      </c>
      <c r="D169" s="30" t="s">
        <v>19</v>
      </c>
      <c r="E169" s="37">
        <v>184</v>
      </c>
      <c r="F169" s="30">
        <f t="shared" si="29"/>
        <v>72</v>
      </c>
      <c r="H169" s="30">
        <f t="shared" si="28"/>
        <v>72</v>
      </c>
      <c r="J169" s="31">
        <f t="shared" si="26"/>
        <v>12</v>
      </c>
      <c r="K169" s="37">
        <v>12</v>
      </c>
      <c r="L169" s="31">
        <f t="shared" si="30"/>
        <v>12</v>
      </c>
    </row>
    <row r="170" spans="1:12" s="30" customFormat="1" ht="12.75">
      <c r="A170" s="30">
        <v>165</v>
      </c>
      <c r="B170" s="30">
        <v>21642</v>
      </c>
      <c r="C170" s="30" t="s">
        <v>218</v>
      </c>
      <c r="D170" s="30" t="s">
        <v>24</v>
      </c>
      <c r="E170" s="37">
        <v>193</v>
      </c>
      <c r="F170" s="30">
        <f t="shared" si="29"/>
        <v>54</v>
      </c>
      <c r="H170" s="30">
        <f t="shared" si="28"/>
        <v>54</v>
      </c>
      <c r="J170" s="31">
        <f t="shared" si="26"/>
        <v>5.25</v>
      </c>
      <c r="K170" s="37">
        <v>9</v>
      </c>
      <c r="L170" s="31">
        <f t="shared" si="30"/>
        <v>5.25</v>
      </c>
    </row>
    <row r="171" spans="1:12" s="30" customFormat="1" ht="12.75">
      <c r="A171" s="30">
        <v>166</v>
      </c>
      <c r="B171" s="26">
        <v>24093</v>
      </c>
      <c r="C171" s="26" t="s">
        <v>488</v>
      </c>
      <c r="D171" s="26" t="s">
        <v>14</v>
      </c>
      <c r="E171" s="37">
        <v>178</v>
      </c>
      <c r="F171" s="26">
        <f t="shared" si="29"/>
        <v>156</v>
      </c>
      <c r="H171" s="26">
        <f t="shared" si="28"/>
        <v>156</v>
      </c>
      <c r="J171" s="31">
        <f t="shared" si="26"/>
        <v>16.5</v>
      </c>
      <c r="K171" s="37">
        <v>26</v>
      </c>
      <c r="L171" s="31">
        <f t="shared" si="30"/>
        <v>16.5</v>
      </c>
    </row>
    <row r="172" spans="1:12" s="30" customFormat="1" ht="12.75">
      <c r="A172" s="30">
        <v>167</v>
      </c>
      <c r="B172" s="37">
        <v>23386</v>
      </c>
      <c r="C172" s="37" t="s">
        <v>371</v>
      </c>
      <c r="D172" s="37" t="s">
        <v>17</v>
      </c>
      <c r="E172" s="37">
        <v>186</v>
      </c>
      <c r="F172" s="30">
        <f t="shared" si="29"/>
        <v>102</v>
      </c>
      <c r="H172" s="30">
        <f t="shared" si="28"/>
        <v>102</v>
      </c>
      <c r="J172" s="31">
        <f t="shared" si="26"/>
        <v>10.5</v>
      </c>
      <c r="K172" s="37">
        <v>17</v>
      </c>
      <c r="L172" s="31">
        <f t="shared" si="30"/>
        <v>10.5</v>
      </c>
    </row>
    <row r="173" spans="1:12" s="30" customFormat="1" ht="12.75">
      <c r="A173" s="30">
        <v>168</v>
      </c>
      <c r="B173" s="30">
        <v>21889</v>
      </c>
      <c r="C173" s="30" t="s">
        <v>141</v>
      </c>
      <c r="D173" s="30" t="s">
        <v>36</v>
      </c>
      <c r="E173" s="37">
        <v>168</v>
      </c>
      <c r="F173" s="30">
        <f>K173*8</f>
        <v>208</v>
      </c>
      <c r="H173" s="30">
        <f t="shared" si="28"/>
        <v>208</v>
      </c>
      <c r="J173" s="31">
        <f t="shared" si="26"/>
        <v>24</v>
      </c>
      <c r="K173" s="37">
        <v>26</v>
      </c>
      <c r="L173" s="31">
        <f t="shared" si="30"/>
        <v>24</v>
      </c>
    </row>
    <row r="174" spans="1:12" s="30" customFormat="1" ht="12.75">
      <c r="A174" s="30">
        <v>169</v>
      </c>
      <c r="B174" s="37">
        <v>23337</v>
      </c>
      <c r="C174" s="37" t="s">
        <v>350</v>
      </c>
      <c r="D174" s="37" t="s">
        <v>24</v>
      </c>
      <c r="E174" s="37">
        <v>184</v>
      </c>
      <c r="F174" s="30">
        <f>K174*6</f>
        <v>90</v>
      </c>
      <c r="H174" s="30">
        <f t="shared" si="28"/>
        <v>90</v>
      </c>
      <c r="J174" s="31">
        <f aca="true" t="shared" si="31" ref="J174:J205">(200-E174)*(75/100)</f>
        <v>12</v>
      </c>
      <c r="K174" s="37">
        <v>15</v>
      </c>
      <c r="L174" s="31">
        <f t="shared" si="30"/>
        <v>12</v>
      </c>
    </row>
    <row r="175" spans="1:12" s="30" customFormat="1" ht="12.75">
      <c r="A175" s="30">
        <v>170</v>
      </c>
      <c r="B175" s="37">
        <v>19489</v>
      </c>
      <c r="C175" s="37" t="s">
        <v>345</v>
      </c>
      <c r="D175" s="37" t="s">
        <v>19</v>
      </c>
      <c r="E175" s="37">
        <v>167</v>
      </c>
      <c r="F175" s="30">
        <f>K175*6</f>
        <v>198</v>
      </c>
      <c r="H175" s="30">
        <f t="shared" si="28"/>
        <v>198</v>
      </c>
      <c r="J175" s="31">
        <f t="shared" si="31"/>
        <v>24.75</v>
      </c>
      <c r="K175" s="37">
        <v>33</v>
      </c>
      <c r="L175" s="31">
        <f t="shared" si="30"/>
        <v>24.75</v>
      </c>
    </row>
    <row r="176" spans="1:15" s="30" customFormat="1" ht="12.75">
      <c r="A176" s="30">
        <v>171</v>
      </c>
      <c r="B176" s="30">
        <v>21883</v>
      </c>
      <c r="C176" s="30" t="s">
        <v>131</v>
      </c>
      <c r="D176" s="30" t="s">
        <v>36</v>
      </c>
      <c r="E176" s="30">
        <v>179</v>
      </c>
      <c r="F176" s="30">
        <f>K176*8</f>
        <v>128</v>
      </c>
      <c r="H176" s="30">
        <f t="shared" si="28"/>
        <v>128</v>
      </c>
      <c r="J176" s="31">
        <f t="shared" si="31"/>
        <v>15.75</v>
      </c>
      <c r="K176" s="37">
        <v>16</v>
      </c>
      <c r="L176" s="31">
        <f>IF(J176&lt;0,0,J176)</f>
        <v>15.75</v>
      </c>
      <c r="M176" s="26"/>
      <c r="N176" s="33"/>
      <c r="O176" s="29"/>
    </row>
    <row r="177" spans="1:13" s="30" customFormat="1" ht="12.75">
      <c r="A177" s="30">
        <v>172</v>
      </c>
      <c r="B177" s="30">
        <v>17178</v>
      </c>
      <c r="C177" s="30" t="s">
        <v>251</v>
      </c>
      <c r="D177" s="30" t="s">
        <v>57</v>
      </c>
      <c r="E177" s="37">
        <v>181</v>
      </c>
      <c r="F177" s="30">
        <f aca="true" t="shared" si="32" ref="F177:F186">K177*6</f>
        <v>120</v>
      </c>
      <c r="H177" s="30">
        <f t="shared" si="28"/>
        <v>120</v>
      </c>
      <c r="J177" s="31">
        <f t="shared" si="31"/>
        <v>14.25</v>
      </c>
      <c r="K177" s="37">
        <v>20</v>
      </c>
      <c r="L177" s="31">
        <f aca="true" t="shared" si="33" ref="L177:L198">IF(J177&gt;38,38,J177)</f>
        <v>14.25</v>
      </c>
      <c r="M177" s="26"/>
    </row>
    <row r="178" spans="1:12" s="30" customFormat="1" ht="12.75">
      <c r="A178" s="30">
        <v>173</v>
      </c>
      <c r="B178" s="30">
        <v>17292</v>
      </c>
      <c r="C178" s="30" t="s">
        <v>207</v>
      </c>
      <c r="D178" s="30" t="s">
        <v>17</v>
      </c>
      <c r="E178" s="37">
        <v>187</v>
      </c>
      <c r="F178" s="30">
        <f t="shared" si="32"/>
        <v>66</v>
      </c>
      <c r="H178" s="30">
        <f t="shared" si="28"/>
        <v>66</v>
      </c>
      <c r="J178" s="31">
        <f t="shared" si="31"/>
        <v>9.75</v>
      </c>
      <c r="K178" s="37">
        <v>11</v>
      </c>
      <c r="L178" s="31">
        <f t="shared" si="33"/>
        <v>9.75</v>
      </c>
    </row>
    <row r="179" spans="1:15" s="30" customFormat="1" ht="12.75">
      <c r="A179" s="30">
        <v>174</v>
      </c>
      <c r="B179" s="30">
        <v>21736</v>
      </c>
      <c r="C179" s="30" t="s">
        <v>182</v>
      </c>
      <c r="D179" s="30" t="s">
        <v>24</v>
      </c>
      <c r="E179" s="30">
        <v>203</v>
      </c>
      <c r="F179" s="30">
        <f t="shared" si="32"/>
        <v>0</v>
      </c>
      <c r="H179" s="30">
        <f t="shared" si="28"/>
        <v>0</v>
      </c>
      <c r="J179" s="31">
        <f t="shared" si="31"/>
        <v>-2.25</v>
      </c>
      <c r="K179" s="37">
        <v>0</v>
      </c>
      <c r="L179" s="31">
        <f t="shared" si="33"/>
        <v>-2.25</v>
      </c>
      <c r="N179" s="35"/>
      <c r="O179" s="36"/>
    </row>
    <row r="180" spans="1:15" s="26" customFormat="1" ht="12.75">
      <c r="A180" s="30">
        <v>175</v>
      </c>
      <c r="B180" s="30">
        <v>22228</v>
      </c>
      <c r="C180" s="30" t="s">
        <v>132</v>
      </c>
      <c r="D180" s="30" t="s">
        <v>24</v>
      </c>
      <c r="E180" s="37">
        <v>181</v>
      </c>
      <c r="F180" s="30">
        <f t="shared" si="32"/>
        <v>84</v>
      </c>
      <c r="G180" s="30"/>
      <c r="H180" s="30">
        <f t="shared" si="28"/>
        <v>84</v>
      </c>
      <c r="I180" s="30"/>
      <c r="J180" s="31">
        <f t="shared" si="31"/>
        <v>14.25</v>
      </c>
      <c r="K180" s="37">
        <v>14</v>
      </c>
      <c r="L180" s="31">
        <f t="shared" si="33"/>
        <v>14.25</v>
      </c>
      <c r="M180" s="30"/>
      <c r="N180" s="30"/>
      <c r="O180" s="30"/>
    </row>
    <row r="181" spans="1:15" s="26" customFormat="1" ht="12.75">
      <c r="A181" s="30">
        <v>176</v>
      </c>
      <c r="B181" s="30">
        <v>22630</v>
      </c>
      <c r="C181" s="30" t="s">
        <v>240</v>
      </c>
      <c r="D181" s="30" t="s">
        <v>34</v>
      </c>
      <c r="E181" s="37">
        <v>178</v>
      </c>
      <c r="F181" s="30">
        <f t="shared" si="32"/>
        <v>96</v>
      </c>
      <c r="G181" s="30"/>
      <c r="H181" s="30">
        <f t="shared" si="28"/>
        <v>96</v>
      </c>
      <c r="I181" s="30"/>
      <c r="J181" s="31">
        <f t="shared" si="31"/>
        <v>16.5</v>
      </c>
      <c r="K181" s="37">
        <v>16</v>
      </c>
      <c r="L181" s="31">
        <f t="shared" si="33"/>
        <v>16.5</v>
      </c>
      <c r="M181" s="30"/>
      <c r="N181" s="30"/>
      <c r="O181" s="30"/>
    </row>
    <row r="182" spans="1:12" s="30" customFormat="1" ht="12.75">
      <c r="A182" s="30">
        <v>177</v>
      </c>
      <c r="B182" s="26">
        <v>24513</v>
      </c>
      <c r="C182" s="26" t="s">
        <v>489</v>
      </c>
      <c r="D182" s="26" t="s">
        <v>57</v>
      </c>
      <c r="E182" s="37">
        <v>123</v>
      </c>
      <c r="F182" s="26">
        <f t="shared" si="32"/>
        <v>228</v>
      </c>
      <c r="H182" s="26">
        <f t="shared" si="28"/>
        <v>228</v>
      </c>
      <c r="I182" s="26" t="s">
        <v>297</v>
      </c>
      <c r="J182" s="31">
        <f t="shared" si="31"/>
        <v>57.75</v>
      </c>
      <c r="K182" s="37">
        <v>38</v>
      </c>
      <c r="L182" s="31">
        <f t="shared" si="33"/>
        <v>38</v>
      </c>
    </row>
    <row r="183" spans="1:12" s="30" customFormat="1" ht="12.75">
      <c r="A183" s="30">
        <v>178</v>
      </c>
      <c r="B183" s="30">
        <v>20077</v>
      </c>
      <c r="C183" s="30" t="s">
        <v>241</v>
      </c>
      <c r="D183" s="30" t="s">
        <v>34</v>
      </c>
      <c r="E183" s="37">
        <v>205</v>
      </c>
      <c r="F183" s="30">
        <f t="shared" si="32"/>
        <v>0</v>
      </c>
      <c r="H183" s="30">
        <f t="shared" si="28"/>
        <v>0</v>
      </c>
      <c r="J183" s="31">
        <f t="shared" si="31"/>
        <v>-3.75</v>
      </c>
      <c r="K183" s="37">
        <v>0</v>
      </c>
      <c r="L183" s="31">
        <f t="shared" si="33"/>
        <v>-3.75</v>
      </c>
    </row>
    <row r="184" spans="1:12" s="30" customFormat="1" ht="12.75">
      <c r="A184" s="30">
        <v>179</v>
      </c>
      <c r="B184" s="26">
        <v>20908</v>
      </c>
      <c r="C184" s="26" t="s">
        <v>194</v>
      </c>
      <c r="D184" s="26" t="s">
        <v>34</v>
      </c>
      <c r="E184" s="26">
        <v>190</v>
      </c>
      <c r="F184" s="26">
        <f t="shared" si="32"/>
        <v>60</v>
      </c>
      <c r="H184" s="26">
        <f t="shared" si="28"/>
        <v>60</v>
      </c>
      <c r="J184" s="31">
        <f t="shared" si="31"/>
        <v>7.5</v>
      </c>
      <c r="K184" s="37">
        <v>10</v>
      </c>
      <c r="L184" s="31">
        <f t="shared" si="33"/>
        <v>7.5</v>
      </c>
    </row>
    <row r="185" spans="1:12" s="30" customFormat="1" ht="12.75">
      <c r="A185" s="30">
        <v>180</v>
      </c>
      <c r="B185" s="30">
        <v>22994</v>
      </c>
      <c r="C185" s="30" t="s">
        <v>276</v>
      </c>
      <c r="D185" s="30" t="s">
        <v>17</v>
      </c>
      <c r="E185" s="37">
        <v>180</v>
      </c>
      <c r="F185" s="30">
        <f t="shared" si="32"/>
        <v>138</v>
      </c>
      <c r="H185" s="30">
        <f t="shared" si="28"/>
        <v>138</v>
      </c>
      <c r="J185" s="31">
        <f t="shared" si="31"/>
        <v>15</v>
      </c>
      <c r="K185" s="37">
        <v>23</v>
      </c>
      <c r="L185" s="31">
        <f t="shared" si="33"/>
        <v>15</v>
      </c>
    </row>
    <row r="186" spans="1:12" s="30" customFormat="1" ht="12.75">
      <c r="A186" s="30">
        <v>181</v>
      </c>
      <c r="B186" s="26">
        <v>24129</v>
      </c>
      <c r="C186" s="26" t="s">
        <v>414</v>
      </c>
      <c r="D186" s="26" t="s">
        <v>34</v>
      </c>
      <c r="E186" s="37">
        <v>168</v>
      </c>
      <c r="F186" s="30">
        <f t="shared" si="32"/>
        <v>144</v>
      </c>
      <c r="H186" s="30">
        <f t="shared" si="28"/>
        <v>144</v>
      </c>
      <c r="J186" s="31">
        <f t="shared" si="31"/>
        <v>24</v>
      </c>
      <c r="K186" s="37">
        <v>24</v>
      </c>
      <c r="L186" s="31">
        <f t="shared" si="33"/>
        <v>24</v>
      </c>
    </row>
    <row r="187" spans="1:12" s="30" customFormat="1" ht="12.75">
      <c r="A187" s="30">
        <v>182</v>
      </c>
      <c r="B187" s="30">
        <v>21890</v>
      </c>
      <c r="C187" s="30" t="s">
        <v>183</v>
      </c>
      <c r="D187" s="30" t="s">
        <v>36</v>
      </c>
      <c r="E187" s="37">
        <v>190</v>
      </c>
      <c r="F187" s="30">
        <f>K187*8</f>
        <v>80</v>
      </c>
      <c r="H187" s="30">
        <f t="shared" si="28"/>
        <v>80</v>
      </c>
      <c r="J187" s="31">
        <f t="shared" si="31"/>
        <v>7.5</v>
      </c>
      <c r="K187" s="37">
        <v>10</v>
      </c>
      <c r="L187" s="31">
        <f t="shared" si="33"/>
        <v>7.5</v>
      </c>
    </row>
    <row r="188" spans="1:12" s="30" customFormat="1" ht="12.75">
      <c r="A188" s="30">
        <v>183</v>
      </c>
      <c r="B188" s="30">
        <v>20035</v>
      </c>
      <c r="C188" s="30" t="s">
        <v>219</v>
      </c>
      <c r="D188" s="30" t="s">
        <v>14</v>
      </c>
      <c r="E188" s="37">
        <v>178</v>
      </c>
      <c r="F188" s="30">
        <f>K188*6</f>
        <v>108</v>
      </c>
      <c r="H188" s="30">
        <f t="shared" si="28"/>
        <v>108</v>
      </c>
      <c r="J188" s="31">
        <f t="shared" si="31"/>
        <v>16.5</v>
      </c>
      <c r="K188" s="37">
        <v>18</v>
      </c>
      <c r="L188" s="31">
        <f t="shared" si="33"/>
        <v>16.5</v>
      </c>
    </row>
    <row r="189" spans="1:12" s="30" customFormat="1" ht="12.75">
      <c r="A189" s="30">
        <v>184</v>
      </c>
      <c r="B189" s="37">
        <v>24119</v>
      </c>
      <c r="C189" s="37" t="s">
        <v>415</v>
      </c>
      <c r="D189" s="37" t="s">
        <v>17</v>
      </c>
      <c r="E189" s="37">
        <v>173</v>
      </c>
      <c r="F189" s="30">
        <f>K189*8</f>
        <v>144</v>
      </c>
      <c r="H189" s="30">
        <f t="shared" si="28"/>
        <v>144</v>
      </c>
      <c r="I189" s="26" t="s">
        <v>297</v>
      </c>
      <c r="J189" s="31">
        <f t="shared" si="31"/>
        <v>20.25</v>
      </c>
      <c r="K189" s="37">
        <v>18</v>
      </c>
      <c r="L189" s="31">
        <f t="shared" si="33"/>
        <v>20.25</v>
      </c>
    </row>
    <row r="190" spans="1:12" s="30" customFormat="1" ht="12.75">
      <c r="A190" s="30">
        <v>185</v>
      </c>
      <c r="B190" s="26">
        <v>24185</v>
      </c>
      <c r="C190" s="26" t="s">
        <v>432</v>
      </c>
      <c r="D190" s="26" t="s">
        <v>36</v>
      </c>
      <c r="E190" s="37">
        <v>144</v>
      </c>
      <c r="F190" s="30">
        <f>K190*6</f>
        <v>228</v>
      </c>
      <c r="H190" s="30">
        <f t="shared" si="28"/>
        <v>228</v>
      </c>
      <c r="J190" s="31">
        <f t="shared" si="31"/>
        <v>42</v>
      </c>
      <c r="K190" s="37">
        <v>38</v>
      </c>
      <c r="L190" s="31">
        <f t="shared" si="33"/>
        <v>38</v>
      </c>
    </row>
    <row r="191" spans="1:15" s="30" customFormat="1" ht="12.75">
      <c r="A191" s="30">
        <v>186</v>
      </c>
      <c r="B191" s="30">
        <v>17240</v>
      </c>
      <c r="C191" s="30" t="s">
        <v>118</v>
      </c>
      <c r="D191" s="30" t="s">
        <v>17</v>
      </c>
      <c r="E191" s="37">
        <v>165</v>
      </c>
      <c r="F191" s="30">
        <f>K191*6</f>
        <v>198</v>
      </c>
      <c r="H191" s="30">
        <f t="shared" si="28"/>
        <v>198</v>
      </c>
      <c r="J191" s="31">
        <f t="shared" si="31"/>
        <v>26.25</v>
      </c>
      <c r="K191" s="37">
        <v>33</v>
      </c>
      <c r="L191" s="31">
        <f t="shared" si="33"/>
        <v>26.25</v>
      </c>
      <c r="N191" s="26"/>
      <c r="O191" s="26"/>
    </row>
    <row r="192" spans="1:15" s="30" customFormat="1" ht="12.75">
      <c r="A192" s="30">
        <v>187</v>
      </c>
      <c r="B192" s="26">
        <v>24788</v>
      </c>
      <c r="C192" s="26" t="s">
        <v>490</v>
      </c>
      <c r="D192" s="26" t="s">
        <v>57</v>
      </c>
      <c r="E192" s="37">
        <v>128</v>
      </c>
      <c r="F192" s="26">
        <f>K192*6</f>
        <v>228</v>
      </c>
      <c r="H192" s="26">
        <f t="shared" si="28"/>
        <v>228</v>
      </c>
      <c r="J192" s="31">
        <f t="shared" si="31"/>
        <v>54</v>
      </c>
      <c r="K192" s="37">
        <v>38</v>
      </c>
      <c r="L192" s="31">
        <f t="shared" si="33"/>
        <v>38</v>
      </c>
      <c r="N192" s="26"/>
      <c r="O192" s="26"/>
    </row>
    <row r="193" spans="1:12" s="30" customFormat="1" ht="12.75">
      <c r="A193" s="30">
        <v>188</v>
      </c>
      <c r="B193" s="30">
        <v>17257</v>
      </c>
      <c r="C193" s="30" t="s">
        <v>223</v>
      </c>
      <c r="D193" s="30" t="s">
        <v>14</v>
      </c>
      <c r="E193" s="37">
        <v>189</v>
      </c>
      <c r="F193" s="30">
        <f>K193*6</f>
        <v>48</v>
      </c>
      <c r="H193" s="30">
        <f t="shared" si="28"/>
        <v>48</v>
      </c>
      <c r="J193" s="31">
        <f t="shared" si="31"/>
        <v>8.25</v>
      </c>
      <c r="K193" s="37">
        <v>8</v>
      </c>
      <c r="L193" s="31">
        <f t="shared" si="33"/>
        <v>8.25</v>
      </c>
    </row>
    <row r="194" spans="1:12" s="30" customFormat="1" ht="12.75">
      <c r="A194" s="30">
        <v>189</v>
      </c>
      <c r="B194" s="26">
        <v>24773</v>
      </c>
      <c r="C194" s="26" t="s">
        <v>517</v>
      </c>
      <c r="D194" s="26" t="s">
        <v>34</v>
      </c>
      <c r="E194" s="37">
        <v>139</v>
      </c>
      <c r="I194" s="26" t="s">
        <v>297</v>
      </c>
      <c r="J194" s="31">
        <f t="shared" si="31"/>
        <v>45.75</v>
      </c>
      <c r="K194" s="37"/>
      <c r="L194" s="31">
        <f t="shared" si="33"/>
        <v>38</v>
      </c>
    </row>
    <row r="195" spans="1:12" s="30" customFormat="1" ht="12.75">
      <c r="A195" s="30">
        <v>190</v>
      </c>
      <c r="B195" s="30">
        <v>17038</v>
      </c>
      <c r="C195" s="30" t="s">
        <v>13</v>
      </c>
      <c r="D195" s="30" t="s">
        <v>12</v>
      </c>
      <c r="E195" s="37">
        <v>196</v>
      </c>
      <c r="F195" s="30">
        <f aca="true" t="shared" si="34" ref="F195:F212">K195*6</f>
        <v>30</v>
      </c>
      <c r="H195" s="30">
        <f aca="true" t="shared" si="35" ref="H195:H228">F195+G195</f>
        <v>30</v>
      </c>
      <c r="J195" s="31">
        <f t="shared" si="31"/>
        <v>3</v>
      </c>
      <c r="K195" s="37">
        <v>5</v>
      </c>
      <c r="L195" s="31">
        <f t="shared" si="33"/>
        <v>3</v>
      </c>
    </row>
    <row r="196" spans="1:12" s="30" customFormat="1" ht="12.75">
      <c r="A196" s="30">
        <v>191</v>
      </c>
      <c r="B196" s="30">
        <v>20598</v>
      </c>
      <c r="C196" s="30" t="s">
        <v>220</v>
      </c>
      <c r="D196" s="30" t="s">
        <v>17</v>
      </c>
      <c r="E196" s="30">
        <v>190</v>
      </c>
      <c r="F196" s="30">
        <f t="shared" si="34"/>
        <v>42</v>
      </c>
      <c r="H196" s="30">
        <f t="shared" si="35"/>
        <v>42</v>
      </c>
      <c r="J196" s="31">
        <f t="shared" si="31"/>
        <v>7.5</v>
      </c>
      <c r="K196" s="37">
        <v>7</v>
      </c>
      <c r="L196" s="31">
        <f t="shared" si="33"/>
        <v>7.5</v>
      </c>
    </row>
    <row r="197" spans="1:12" s="30" customFormat="1" ht="12.75">
      <c r="A197" s="30">
        <v>192</v>
      </c>
      <c r="B197" s="26">
        <v>24021</v>
      </c>
      <c r="C197" s="26" t="s">
        <v>416</v>
      </c>
      <c r="D197" s="26" t="s">
        <v>17</v>
      </c>
      <c r="E197" s="37">
        <v>194</v>
      </c>
      <c r="F197" s="30">
        <f t="shared" si="34"/>
        <v>66</v>
      </c>
      <c r="H197" s="30">
        <f t="shared" si="35"/>
        <v>66</v>
      </c>
      <c r="J197" s="31">
        <f t="shared" si="31"/>
        <v>4.5</v>
      </c>
      <c r="K197" s="37">
        <v>11</v>
      </c>
      <c r="L197" s="31">
        <f t="shared" si="33"/>
        <v>4.5</v>
      </c>
    </row>
    <row r="198" spans="1:12" s="30" customFormat="1" ht="12.75">
      <c r="A198" s="30">
        <v>193</v>
      </c>
      <c r="B198" s="30">
        <v>20791</v>
      </c>
      <c r="C198" s="30" t="s">
        <v>114</v>
      </c>
      <c r="D198" s="30" t="s">
        <v>17</v>
      </c>
      <c r="E198" s="37">
        <v>177</v>
      </c>
      <c r="F198" s="30">
        <f t="shared" si="34"/>
        <v>102</v>
      </c>
      <c r="H198" s="30">
        <f t="shared" si="35"/>
        <v>102</v>
      </c>
      <c r="J198" s="31">
        <f t="shared" si="31"/>
        <v>17.25</v>
      </c>
      <c r="K198" s="37">
        <v>17</v>
      </c>
      <c r="L198" s="31">
        <f t="shared" si="33"/>
        <v>17.25</v>
      </c>
    </row>
    <row r="199" spans="1:12" s="30" customFormat="1" ht="12.75">
      <c r="A199" s="30">
        <v>194</v>
      </c>
      <c r="B199" s="26">
        <v>24784</v>
      </c>
      <c r="C199" s="26" t="s">
        <v>491</v>
      </c>
      <c r="D199" s="26" t="s">
        <v>34</v>
      </c>
      <c r="E199" s="37">
        <v>151</v>
      </c>
      <c r="F199" s="26">
        <f t="shared" si="34"/>
        <v>210</v>
      </c>
      <c r="G199" s="26"/>
      <c r="H199" s="30">
        <f t="shared" si="35"/>
        <v>210</v>
      </c>
      <c r="J199" s="31">
        <f t="shared" si="31"/>
        <v>36.75</v>
      </c>
      <c r="K199" s="37">
        <v>35</v>
      </c>
      <c r="L199" s="31">
        <f>IF(J199&lt;0,0,J199)</f>
        <v>36.75</v>
      </c>
    </row>
    <row r="200" spans="1:12" s="30" customFormat="1" ht="12.75">
      <c r="A200" s="30">
        <v>195</v>
      </c>
      <c r="B200" s="26">
        <v>22275</v>
      </c>
      <c r="C200" s="26" t="s">
        <v>94</v>
      </c>
      <c r="D200" s="26" t="s">
        <v>19</v>
      </c>
      <c r="E200" s="37">
        <v>138</v>
      </c>
      <c r="F200" s="30">
        <f t="shared" si="34"/>
        <v>228</v>
      </c>
      <c r="G200" s="37"/>
      <c r="H200" s="30">
        <f t="shared" si="35"/>
        <v>228</v>
      </c>
      <c r="J200" s="31">
        <f t="shared" si="31"/>
        <v>46.5</v>
      </c>
      <c r="K200" s="37">
        <v>38</v>
      </c>
      <c r="L200" s="31">
        <f aca="true" t="shared" si="36" ref="L200:L209">IF(J200&gt;38,38,J200)</f>
        <v>38</v>
      </c>
    </row>
    <row r="201" spans="1:15" s="30" customFormat="1" ht="12.75">
      <c r="A201" s="30">
        <v>196</v>
      </c>
      <c r="B201" s="30">
        <v>22603</v>
      </c>
      <c r="C201" s="30" t="s">
        <v>95</v>
      </c>
      <c r="D201" s="30" t="s">
        <v>24</v>
      </c>
      <c r="E201" s="37">
        <v>203</v>
      </c>
      <c r="F201" s="30">
        <f t="shared" si="34"/>
        <v>0</v>
      </c>
      <c r="H201" s="30">
        <f t="shared" si="35"/>
        <v>0</v>
      </c>
      <c r="J201" s="31">
        <f t="shared" si="31"/>
        <v>-2.25</v>
      </c>
      <c r="K201" s="37">
        <v>0</v>
      </c>
      <c r="L201" s="31">
        <f t="shared" si="36"/>
        <v>-2.25</v>
      </c>
      <c r="N201" s="33"/>
      <c r="O201" s="29"/>
    </row>
    <row r="202" spans="1:12" s="30" customFormat="1" ht="12.75">
      <c r="A202" s="30">
        <v>197</v>
      </c>
      <c r="B202" s="30">
        <v>21138</v>
      </c>
      <c r="C202" s="30" t="s">
        <v>77</v>
      </c>
      <c r="D202" s="30" t="s">
        <v>17</v>
      </c>
      <c r="E202" s="37">
        <v>175</v>
      </c>
      <c r="F202" s="30">
        <f t="shared" si="34"/>
        <v>120</v>
      </c>
      <c r="G202" s="26"/>
      <c r="H202" s="30">
        <f t="shared" si="35"/>
        <v>120</v>
      </c>
      <c r="J202" s="31">
        <f t="shared" si="31"/>
        <v>18.75</v>
      </c>
      <c r="K202" s="37">
        <v>20</v>
      </c>
      <c r="L202" s="31">
        <f t="shared" si="36"/>
        <v>18.75</v>
      </c>
    </row>
    <row r="203" spans="1:12" s="30" customFormat="1" ht="12.75">
      <c r="A203" s="30">
        <v>198</v>
      </c>
      <c r="B203" s="26">
        <v>23384</v>
      </c>
      <c r="C203" s="26" t="s">
        <v>417</v>
      </c>
      <c r="D203" s="26" t="s">
        <v>34</v>
      </c>
      <c r="E203" s="37">
        <v>132</v>
      </c>
      <c r="F203" s="30">
        <f t="shared" si="34"/>
        <v>228</v>
      </c>
      <c r="G203" s="26"/>
      <c r="H203" s="30">
        <f t="shared" si="35"/>
        <v>228</v>
      </c>
      <c r="I203" s="26" t="s">
        <v>297</v>
      </c>
      <c r="J203" s="31">
        <f t="shared" si="31"/>
        <v>51</v>
      </c>
      <c r="K203" s="37">
        <v>38</v>
      </c>
      <c r="L203" s="31">
        <f t="shared" si="36"/>
        <v>38</v>
      </c>
    </row>
    <row r="204" spans="1:12" s="30" customFormat="1" ht="12.75">
      <c r="A204" s="30">
        <v>199</v>
      </c>
      <c r="B204" s="26">
        <v>20117</v>
      </c>
      <c r="C204" s="26" t="s">
        <v>418</v>
      </c>
      <c r="D204" s="26" t="s">
        <v>17</v>
      </c>
      <c r="E204" s="37">
        <v>181</v>
      </c>
      <c r="F204" s="30">
        <f t="shared" si="34"/>
        <v>114</v>
      </c>
      <c r="G204" s="26"/>
      <c r="H204" s="30">
        <f t="shared" si="35"/>
        <v>114</v>
      </c>
      <c r="J204" s="31">
        <f t="shared" si="31"/>
        <v>14.25</v>
      </c>
      <c r="K204" s="37">
        <v>19</v>
      </c>
      <c r="L204" s="31">
        <f t="shared" si="36"/>
        <v>14.25</v>
      </c>
    </row>
    <row r="205" spans="1:12" s="30" customFormat="1" ht="12.75">
      <c r="A205" s="30">
        <v>200</v>
      </c>
      <c r="B205" s="26">
        <v>24210</v>
      </c>
      <c r="C205" s="26" t="s">
        <v>433</v>
      </c>
      <c r="D205" s="26" t="s">
        <v>24</v>
      </c>
      <c r="E205" s="37">
        <v>132</v>
      </c>
      <c r="F205" s="30">
        <f t="shared" si="34"/>
        <v>228</v>
      </c>
      <c r="H205" s="30">
        <f t="shared" si="35"/>
        <v>228</v>
      </c>
      <c r="I205" s="26" t="s">
        <v>297</v>
      </c>
      <c r="J205" s="31">
        <f t="shared" si="31"/>
        <v>51</v>
      </c>
      <c r="K205" s="37">
        <v>38</v>
      </c>
      <c r="L205" s="31">
        <f t="shared" si="36"/>
        <v>38</v>
      </c>
    </row>
    <row r="206" spans="1:12" s="30" customFormat="1" ht="12.75">
      <c r="A206" s="30">
        <v>201</v>
      </c>
      <c r="B206" s="30">
        <v>22881</v>
      </c>
      <c r="C206" s="30" t="s">
        <v>281</v>
      </c>
      <c r="D206" s="30" t="s">
        <v>19</v>
      </c>
      <c r="E206" s="37">
        <v>178</v>
      </c>
      <c r="F206" s="30">
        <f t="shared" si="34"/>
        <v>102</v>
      </c>
      <c r="H206" s="30">
        <f t="shared" si="35"/>
        <v>102</v>
      </c>
      <c r="J206" s="31">
        <f aca="true" t="shared" si="37" ref="J206:J228">(200-E206)*(75/100)</f>
        <v>16.5</v>
      </c>
      <c r="K206" s="37">
        <v>17</v>
      </c>
      <c r="L206" s="31">
        <f t="shared" si="36"/>
        <v>16.5</v>
      </c>
    </row>
    <row r="207" spans="1:12" s="30" customFormat="1" ht="12.75">
      <c r="A207" s="30">
        <v>202</v>
      </c>
      <c r="B207" s="26">
        <v>22658</v>
      </c>
      <c r="C207" s="26" t="s">
        <v>419</v>
      </c>
      <c r="D207" s="26" t="s">
        <v>57</v>
      </c>
      <c r="E207" s="37">
        <v>153</v>
      </c>
      <c r="F207" s="30">
        <f t="shared" si="34"/>
        <v>228</v>
      </c>
      <c r="G207" s="26"/>
      <c r="H207" s="30">
        <f t="shared" si="35"/>
        <v>228</v>
      </c>
      <c r="I207" s="26"/>
      <c r="J207" s="31">
        <f t="shared" si="37"/>
        <v>35.25</v>
      </c>
      <c r="K207" s="37">
        <v>38</v>
      </c>
      <c r="L207" s="31">
        <f t="shared" si="36"/>
        <v>35.25</v>
      </c>
    </row>
    <row r="208" spans="1:12" s="30" customFormat="1" ht="12.75">
      <c r="A208" s="30">
        <v>203</v>
      </c>
      <c r="B208" s="30">
        <v>22879</v>
      </c>
      <c r="C208" s="30" t="s">
        <v>283</v>
      </c>
      <c r="D208" s="30" t="s">
        <v>19</v>
      </c>
      <c r="E208" s="37">
        <v>170</v>
      </c>
      <c r="F208" s="30">
        <f t="shared" si="34"/>
        <v>138</v>
      </c>
      <c r="H208" s="30">
        <f t="shared" si="35"/>
        <v>138</v>
      </c>
      <c r="J208" s="31">
        <f t="shared" si="37"/>
        <v>22.5</v>
      </c>
      <c r="K208" s="37">
        <v>23</v>
      </c>
      <c r="L208" s="31">
        <f t="shared" si="36"/>
        <v>22.5</v>
      </c>
    </row>
    <row r="209" spans="1:12" s="30" customFormat="1" ht="12.75">
      <c r="A209" s="30">
        <v>204</v>
      </c>
      <c r="B209" s="30">
        <v>17205</v>
      </c>
      <c r="C209" s="30" t="s">
        <v>230</v>
      </c>
      <c r="D209" s="30" t="s">
        <v>17</v>
      </c>
      <c r="E209" s="37">
        <v>184</v>
      </c>
      <c r="F209" s="30">
        <f t="shared" si="34"/>
        <v>72</v>
      </c>
      <c r="G209" s="26"/>
      <c r="H209" s="30">
        <f t="shared" si="35"/>
        <v>72</v>
      </c>
      <c r="J209" s="31">
        <f t="shared" si="37"/>
        <v>12</v>
      </c>
      <c r="K209" s="37">
        <v>12</v>
      </c>
      <c r="L209" s="31">
        <f t="shared" si="36"/>
        <v>12</v>
      </c>
    </row>
    <row r="210" spans="1:12" s="30" customFormat="1" ht="12.75">
      <c r="A210" s="30">
        <v>205</v>
      </c>
      <c r="B210" s="30">
        <v>20081</v>
      </c>
      <c r="C210" s="30" t="s">
        <v>243</v>
      </c>
      <c r="D210" s="30" t="s">
        <v>34</v>
      </c>
      <c r="E210" s="37">
        <v>194</v>
      </c>
      <c r="F210" s="30">
        <f t="shared" si="34"/>
        <v>30</v>
      </c>
      <c r="H210" s="30">
        <f t="shared" si="35"/>
        <v>30</v>
      </c>
      <c r="J210" s="31">
        <f t="shared" si="37"/>
        <v>4.5</v>
      </c>
      <c r="K210" s="37">
        <v>5</v>
      </c>
      <c r="L210" s="31">
        <f>IF(J210&lt;0,0,J210)</f>
        <v>4.5</v>
      </c>
    </row>
    <row r="211" spans="1:12" s="30" customFormat="1" ht="12.75">
      <c r="A211" s="30">
        <v>206</v>
      </c>
      <c r="B211" s="30">
        <v>20233</v>
      </c>
      <c r="C211" s="30" t="s">
        <v>198</v>
      </c>
      <c r="D211" s="30" t="s">
        <v>34</v>
      </c>
      <c r="E211" s="37">
        <v>180</v>
      </c>
      <c r="F211" s="30">
        <f t="shared" si="34"/>
        <v>156</v>
      </c>
      <c r="H211" s="30">
        <f t="shared" si="35"/>
        <v>156</v>
      </c>
      <c r="J211" s="31">
        <f t="shared" si="37"/>
        <v>15</v>
      </c>
      <c r="K211" s="37">
        <v>26</v>
      </c>
      <c r="L211" s="31">
        <f>IF(J211&gt;38,38,J211)</f>
        <v>15</v>
      </c>
    </row>
    <row r="212" spans="1:13" s="30" customFormat="1" ht="12.75">
      <c r="A212" s="30">
        <v>207</v>
      </c>
      <c r="B212" s="37">
        <v>17290</v>
      </c>
      <c r="C212" s="37" t="s">
        <v>357</v>
      </c>
      <c r="D212" s="37" t="s">
        <v>57</v>
      </c>
      <c r="E212" s="37">
        <v>180</v>
      </c>
      <c r="F212" s="30">
        <f t="shared" si="34"/>
        <v>192</v>
      </c>
      <c r="H212" s="30">
        <f t="shared" si="35"/>
        <v>192</v>
      </c>
      <c r="J212" s="31">
        <f t="shared" si="37"/>
        <v>15</v>
      </c>
      <c r="K212" s="37">
        <v>32</v>
      </c>
      <c r="L212" s="31">
        <f>IF(J212&lt;0,0,J212)</f>
        <v>15</v>
      </c>
      <c r="M212" s="26"/>
    </row>
    <row r="213" spans="1:12" s="30" customFormat="1" ht="12.75">
      <c r="A213" s="30">
        <v>208</v>
      </c>
      <c r="B213" s="30">
        <v>21886</v>
      </c>
      <c r="C213" s="30" t="s">
        <v>134</v>
      </c>
      <c r="D213" s="30" t="s">
        <v>36</v>
      </c>
      <c r="E213" s="37">
        <v>174</v>
      </c>
      <c r="F213" s="30">
        <f>K213*8</f>
        <v>160</v>
      </c>
      <c r="G213" s="26"/>
      <c r="H213" s="30">
        <f t="shared" si="35"/>
        <v>160</v>
      </c>
      <c r="J213" s="31">
        <f t="shared" si="37"/>
        <v>19.5</v>
      </c>
      <c r="K213" s="37">
        <v>20</v>
      </c>
      <c r="L213" s="31">
        <f aca="true" t="shared" si="38" ref="L213:L218">IF(J213&gt;38,38,J213)</f>
        <v>19.5</v>
      </c>
    </row>
    <row r="214" spans="1:12" s="30" customFormat="1" ht="12.75">
      <c r="A214" s="30">
        <v>209</v>
      </c>
      <c r="B214" s="26">
        <v>24589</v>
      </c>
      <c r="C214" s="26" t="s">
        <v>492</v>
      </c>
      <c r="D214" s="26" t="s">
        <v>19</v>
      </c>
      <c r="E214" s="37">
        <v>154</v>
      </c>
      <c r="F214" s="26">
        <f aca="true" t="shared" si="39" ref="F214:F228">K214*6</f>
        <v>162</v>
      </c>
      <c r="G214" s="26"/>
      <c r="H214" s="26">
        <f t="shared" si="35"/>
        <v>162</v>
      </c>
      <c r="J214" s="31">
        <f t="shared" si="37"/>
        <v>34.5</v>
      </c>
      <c r="K214" s="37">
        <v>27</v>
      </c>
      <c r="L214" s="31">
        <f t="shared" si="38"/>
        <v>34.5</v>
      </c>
    </row>
    <row r="215" spans="1:12" s="30" customFormat="1" ht="12.75">
      <c r="A215" s="30">
        <v>210</v>
      </c>
      <c r="B215" s="26">
        <v>24529</v>
      </c>
      <c r="C215" s="26" t="s">
        <v>434</v>
      </c>
      <c r="D215" s="26" t="s">
        <v>17</v>
      </c>
      <c r="E215" s="37">
        <v>168</v>
      </c>
      <c r="F215" s="30">
        <f t="shared" si="39"/>
        <v>156</v>
      </c>
      <c r="G215" s="26"/>
      <c r="H215" s="30">
        <f t="shared" si="35"/>
        <v>156</v>
      </c>
      <c r="J215" s="31">
        <f t="shared" si="37"/>
        <v>24</v>
      </c>
      <c r="K215" s="37">
        <v>26</v>
      </c>
      <c r="L215" s="31">
        <f t="shared" si="38"/>
        <v>24</v>
      </c>
    </row>
    <row r="216" spans="1:12" s="30" customFormat="1" ht="12.75">
      <c r="A216" s="30">
        <v>211</v>
      </c>
      <c r="B216" s="30">
        <v>17286</v>
      </c>
      <c r="C216" s="30" t="s">
        <v>257</v>
      </c>
      <c r="D216" s="30" t="s">
        <v>12</v>
      </c>
      <c r="E216" s="37">
        <v>197</v>
      </c>
      <c r="F216" s="30">
        <f t="shared" si="39"/>
        <v>30</v>
      </c>
      <c r="H216" s="30">
        <f t="shared" si="35"/>
        <v>30</v>
      </c>
      <c r="J216" s="31">
        <f t="shared" si="37"/>
        <v>2.25</v>
      </c>
      <c r="K216" s="37">
        <v>5</v>
      </c>
      <c r="L216" s="31">
        <f t="shared" si="38"/>
        <v>2.25</v>
      </c>
    </row>
    <row r="217" spans="1:12" s="30" customFormat="1" ht="12.75">
      <c r="A217" s="30">
        <v>212</v>
      </c>
      <c r="B217" s="37">
        <v>24732</v>
      </c>
      <c r="C217" s="37" t="s">
        <v>477</v>
      </c>
      <c r="D217" s="37" t="s">
        <v>19</v>
      </c>
      <c r="E217" s="37">
        <v>210</v>
      </c>
      <c r="F217" s="30">
        <f t="shared" si="39"/>
        <v>228</v>
      </c>
      <c r="H217" s="30">
        <f t="shared" si="35"/>
        <v>228</v>
      </c>
      <c r="I217" s="26" t="s">
        <v>297</v>
      </c>
      <c r="J217" s="31">
        <f t="shared" si="37"/>
        <v>-7.5</v>
      </c>
      <c r="K217" s="37">
        <v>38</v>
      </c>
      <c r="L217" s="31">
        <f t="shared" si="38"/>
        <v>-7.5</v>
      </c>
    </row>
    <row r="218" spans="1:12" s="30" customFormat="1" ht="12.75">
      <c r="A218" s="30">
        <v>213</v>
      </c>
      <c r="B218" s="30">
        <v>22227</v>
      </c>
      <c r="C218" s="30" t="s">
        <v>101</v>
      </c>
      <c r="D218" s="30" t="s">
        <v>24</v>
      </c>
      <c r="E218" s="37">
        <v>175</v>
      </c>
      <c r="F218" s="30">
        <f t="shared" si="39"/>
        <v>114</v>
      </c>
      <c r="H218" s="30">
        <f t="shared" si="35"/>
        <v>114</v>
      </c>
      <c r="J218" s="31">
        <f t="shared" si="37"/>
        <v>18.75</v>
      </c>
      <c r="K218" s="37">
        <v>19</v>
      </c>
      <c r="L218" s="31">
        <f t="shared" si="38"/>
        <v>18.75</v>
      </c>
    </row>
    <row r="219" spans="1:12" s="30" customFormat="1" ht="12.75">
      <c r="A219" s="30">
        <v>214</v>
      </c>
      <c r="B219" s="26">
        <v>24122</v>
      </c>
      <c r="C219" s="26" t="s">
        <v>420</v>
      </c>
      <c r="D219" s="26" t="s">
        <v>17</v>
      </c>
      <c r="E219" s="37">
        <v>153</v>
      </c>
      <c r="F219" s="30">
        <f t="shared" si="39"/>
        <v>216</v>
      </c>
      <c r="H219" s="30">
        <f t="shared" si="35"/>
        <v>216</v>
      </c>
      <c r="J219" s="31">
        <f t="shared" si="37"/>
        <v>35.25</v>
      </c>
      <c r="K219" s="37">
        <v>36</v>
      </c>
      <c r="L219" s="31">
        <f>IF(J219&lt;0,0,J219)</f>
        <v>35.25</v>
      </c>
    </row>
    <row r="220" spans="1:12" s="30" customFormat="1" ht="12.75">
      <c r="A220" s="30">
        <v>215</v>
      </c>
      <c r="B220" s="30">
        <v>21257</v>
      </c>
      <c r="C220" s="30" t="s">
        <v>32</v>
      </c>
      <c r="D220" s="30" t="s">
        <v>19</v>
      </c>
      <c r="E220" s="37">
        <v>180</v>
      </c>
      <c r="F220" s="30">
        <f t="shared" si="39"/>
        <v>90</v>
      </c>
      <c r="H220" s="30">
        <f t="shared" si="35"/>
        <v>90</v>
      </c>
      <c r="J220" s="31">
        <f t="shared" si="37"/>
        <v>15</v>
      </c>
      <c r="K220" s="37">
        <v>15</v>
      </c>
      <c r="L220" s="31">
        <f>IF(J220&lt;0,0,J220)</f>
        <v>15</v>
      </c>
    </row>
    <row r="221" spans="1:12" s="30" customFormat="1" ht="12.75">
      <c r="A221" s="30">
        <v>216</v>
      </c>
      <c r="B221" s="26">
        <v>24480</v>
      </c>
      <c r="C221" s="26" t="s">
        <v>494</v>
      </c>
      <c r="D221" s="26" t="s">
        <v>17</v>
      </c>
      <c r="E221" s="37">
        <v>139</v>
      </c>
      <c r="F221" s="26">
        <f t="shared" si="39"/>
        <v>228</v>
      </c>
      <c r="G221" s="26"/>
      <c r="H221" s="30">
        <f t="shared" si="35"/>
        <v>228</v>
      </c>
      <c r="J221" s="31">
        <f t="shared" si="37"/>
        <v>45.75</v>
      </c>
      <c r="K221" s="37">
        <v>38</v>
      </c>
      <c r="L221" s="31">
        <f>IF(J221&gt;38,38,J221)</f>
        <v>38</v>
      </c>
    </row>
    <row r="222" spans="1:12" s="30" customFormat="1" ht="12.75">
      <c r="A222" s="30">
        <v>217</v>
      </c>
      <c r="B222" s="30">
        <v>17216</v>
      </c>
      <c r="C222" s="30" t="s">
        <v>237</v>
      </c>
      <c r="D222" s="30" t="s">
        <v>17</v>
      </c>
      <c r="E222" s="37">
        <v>192</v>
      </c>
      <c r="F222" s="30">
        <f t="shared" si="39"/>
        <v>36</v>
      </c>
      <c r="G222" s="26"/>
      <c r="H222" s="30">
        <f t="shared" si="35"/>
        <v>36</v>
      </c>
      <c r="J222" s="31">
        <f t="shared" si="37"/>
        <v>6</v>
      </c>
      <c r="K222" s="37">
        <v>6</v>
      </c>
      <c r="L222" s="31">
        <f>IF(J222&gt;38,38,J222)</f>
        <v>6</v>
      </c>
    </row>
    <row r="223" spans="1:12" s="30" customFormat="1" ht="12.75">
      <c r="A223" s="30">
        <v>218</v>
      </c>
      <c r="B223" s="30">
        <v>21553</v>
      </c>
      <c r="C223" s="30" t="s">
        <v>200</v>
      </c>
      <c r="D223" s="30" t="s">
        <v>24</v>
      </c>
      <c r="E223" s="30">
        <v>186</v>
      </c>
      <c r="F223" s="30">
        <f t="shared" si="39"/>
        <v>66</v>
      </c>
      <c r="H223" s="30">
        <f t="shared" si="35"/>
        <v>66</v>
      </c>
      <c r="J223" s="31">
        <f t="shared" si="37"/>
        <v>10.5</v>
      </c>
      <c r="K223" s="37">
        <v>11</v>
      </c>
      <c r="L223" s="31">
        <f>IF(J223&gt;38,38,J223)</f>
        <v>10.5</v>
      </c>
    </row>
    <row r="224" spans="1:12" s="30" customFormat="1" ht="12.75">
      <c r="A224" s="30">
        <v>219</v>
      </c>
      <c r="B224" s="26">
        <v>24695</v>
      </c>
      <c r="C224" s="26" t="s">
        <v>495</v>
      </c>
      <c r="D224" s="26" t="s">
        <v>24</v>
      </c>
      <c r="E224" s="26">
        <v>177</v>
      </c>
      <c r="F224" s="30">
        <f t="shared" si="39"/>
        <v>84</v>
      </c>
      <c r="H224" s="30">
        <f t="shared" si="35"/>
        <v>84</v>
      </c>
      <c r="J224" s="31">
        <f t="shared" si="37"/>
        <v>17.25</v>
      </c>
      <c r="K224" s="37">
        <v>14</v>
      </c>
      <c r="L224" s="31">
        <f>IF(J224&gt;38,38,J224)</f>
        <v>17.25</v>
      </c>
    </row>
    <row r="225" spans="1:12" s="30" customFormat="1" ht="12.75">
      <c r="A225" s="30">
        <v>220</v>
      </c>
      <c r="B225" s="30">
        <v>17179</v>
      </c>
      <c r="C225" s="30" t="s">
        <v>248</v>
      </c>
      <c r="D225" s="30" t="s">
        <v>57</v>
      </c>
      <c r="E225" s="37">
        <v>190</v>
      </c>
      <c r="F225" s="30">
        <f t="shared" si="39"/>
        <v>48</v>
      </c>
      <c r="H225" s="30">
        <f t="shared" si="35"/>
        <v>48</v>
      </c>
      <c r="J225" s="31">
        <f t="shared" si="37"/>
        <v>7.5</v>
      </c>
      <c r="K225" s="37">
        <v>8</v>
      </c>
      <c r="L225" s="31">
        <f>IF(J225&lt;0,0,J225)</f>
        <v>7.5</v>
      </c>
    </row>
    <row r="226" spans="1:12" s="30" customFormat="1" ht="12.75">
      <c r="A226" s="30">
        <v>221</v>
      </c>
      <c r="B226" s="30">
        <v>21552</v>
      </c>
      <c r="C226" s="30" t="s">
        <v>82</v>
      </c>
      <c r="D226" s="30" t="s">
        <v>24</v>
      </c>
      <c r="E226" s="30">
        <v>168</v>
      </c>
      <c r="F226" s="30">
        <f t="shared" si="39"/>
        <v>144</v>
      </c>
      <c r="H226" s="30">
        <f t="shared" si="35"/>
        <v>144</v>
      </c>
      <c r="J226" s="31">
        <f t="shared" si="37"/>
        <v>24</v>
      </c>
      <c r="K226" s="37">
        <v>24</v>
      </c>
      <c r="L226" s="31">
        <f>IF(J226&gt;38,38,J226)</f>
        <v>24</v>
      </c>
    </row>
    <row r="227" spans="1:12" s="30" customFormat="1" ht="12.75">
      <c r="A227" s="30">
        <v>222</v>
      </c>
      <c r="B227" s="26">
        <v>23349</v>
      </c>
      <c r="C227" s="26" t="s">
        <v>437</v>
      </c>
      <c r="D227" s="26" t="s">
        <v>17</v>
      </c>
      <c r="E227" s="37">
        <v>201</v>
      </c>
      <c r="F227" s="30">
        <f t="shared" si="39"/>
        <v>12</v>
      </c>
      <c r="H227" s="30">
        <f t="shared" si="35"/>
        <v>12</v>
      </c>
      <c r="J227" s="31">
        <f t="shared" si="37"/>
        <v>-0.75</v>
      </c>
      <c r="K227" s="37">
        <v>2</v>
      </c>
      <c r="L227" s="31">
        <f>IF(J227&gt;38,38,J227)</f>
        <v>-0.75</v>
      </c>
    </row>
    <row r="228" spans="2:12" s="30" customFormat="1" ht="12.75">
      <c r="B228" s="30">
        <v>22637</v>
      </c>
      <c r="C228" s="30" t="s">
        <v>150</v>
      </c>
      <c r="D228" s="30" t="s">
        <v>12</v>
      </c>
      <c r="E228" s="37">
        <v>195</v>
      </c>
      <c r="F228" s="30">
        <f t="shared" si="39"/>
        <v>24</v>
      </c>
      <c r="G228" s="26"/>
      <c r="H228" s="30">
        <f t="shared" si="35"/>
        <v>24</v>
      </c>
      <c r="J228" s="31">
        <f t="shared" si="37"/>
        <v>3.75</v>
      </c>
      <c r="K228" s="37">
        <v>4</v>
      </c>
      <c r="L228" s="31">
        <f>IF(J228&gt;38,38,J228)</f>
        <v>3.75</v>
      </c>
    </row>
    <row r="229" spans="1:12" s="30" customFormat="1" ht="12.75">
      <c r="A229" s="30">
        <v>223</v>
      </c>
      <c r="B229" s="26">
        <v>20079</v>
      </c>
      <c r="C229" s="26" t="s">
        <v>253</v>
      </c>
      <c r="D229" s="26" t="s">
        <v>34</v>
      </c>
      <c r="E229" s="37"/>
      <c r="G229" s="26"/>
      <c r="J229" s="31"/>
      <c r="K229" s="37"/>
      <c r="L229" s="31"/>
    </row>
    <row r="230" spans="1:12" s="30" customFormat="1" ht="12.75">
      <c r="A230" s="30">
        <v>224</v>
      </c>
      <c r="B230" s="30">
        <v>21342</v>
      </c>
      <c r="C230" s="30" t="s">
        <v>135</v>
      </c>
      <c r="D230" s="30" t="s">
        <v>12</v>
      </c>
      <c r="E230" s="37">
        <v>180</v>
      </c>
      <c r="F230" s="30">
        <f>K230*6</f>
        <v>90</v>
      </c>
      <c r="G230" s="26"/>
      <c r="H230" s="30">
        <f>F230+G230</f>
        <v>90</v>
      </c>
      <c r="I230" s="30" t="s">
        <v>297</v>
      </c>
      <c r="J230" s="31">
        <f>(200-E230)*(75/100)</f>
        <v>15</v>
      </c>
      <c r="K230" s="37">
        <v>15</v>
      </c>
      <c r="L230" s="31">
        <f>IF(J230&gt;38,38,J230)</f>
        <v>15</v>
      </c>
    </row>
    <row r="231" spans="1:12" s="30" customFormat="1" ht="12.75">
      <c r="A231" s="30">
        <v>225</v>
      </c>
      <c r="B231" s="26">
        <v>24786</v>
      </c>
      <c r="C231" s="26" t="s">
        <v>496</v>
      </c>
      <c r="D231" s="26" t="s">
        <v>34</v>
      </c>
      <c r="E231" s="37">
        <v>149</v>
      </c>
      <c r="F231" s="26">
        <f>K231*6</f>
        <v>228</v>
      </c>
      <c r="H231" s="30">
        <f>F231+G231</f>
        <v>228</v>
      </c>
      <c r="J231" s="31">
        <f>(200-E231)*(75/100)</f>
        <v>38.25</v>
      </c>
      <c r="K231" s="37">
        <v>38</v>
      </c>
      <c r="L231" s="31">
        <f>IF(J231&gt;38,38,J231)</f>
        <v>38</v>
      </c>
    </row>
    <row r="232" spans="1:12" s="30" customFormat="1" ht="12.75">
      <c r="A232" s="30">
        <v>226</v>
      </c>
      <c r="B232" s="30">
        <v>21263</v>
      </c>
      <c r="C232" s="30" t="s">
        <v>255</v>
      </c>
      <c r="D232" s="26" t="s">
        <v>24</v>
      </c>
      <c r="E232" s="37">
        <v>189</v>
      </c>
      <c r="F232" s="30">
        <f>K232*6</f>
        <v>102</v>
      </c>
      <c r="H232" s="30">
        <f>F232+G232</f>
        <v>102</v>
      </c>
      <c r="J232" s="31">
        <f>(200-E232)*(75/100)</f>
        <v>8.25</v>
      </c>
      <c r="K232" s="37">
        <v>17</v>
      </c>
      <c r="L232" s="31">
        <f>IF(J232&gt;38,38,J232)</f>
        <v>8.25</v>
      </c>
    </row>
    <row r="233" spans="5:12" s="30" customFormat="1" ht="12.75">
      <c r="E233" s="37"/>
      <c r="J233" s="31"/>
      <c r="K233" s="37"/>
      <c r="L233" s="31"/>
    </row>
    <row r="234" spans="2:12" s="30" customFormat="1" ht="12.75">
      <c r="B234" s="30">
        <v>21667</v>
      </c>
      <c r="C234" s="30" t="s">
        <v>45</v>
      </c>
      <c r="D234" s="30" t="s">
        <v>34</v>
      </c>
      <c r="F234" s="30">
        <f>K234*12</f>
        <v>0</v>
      </c>
      <c r="H234" s="30">
        <f aca="true" t="shared" si="40" ref="H234:H265">F234+G234</f>
        <v>0</v>
      </c>
      <c r="J234" s="31">
        <f aca="true" t="shared" si="41" ref="J234:J265">(200-E234)*(75/100)</f>
        <v>150</v>
      </c>
      <c r="L234" s="31">
        <f aca="true" t="shared" si="42" ref="L234:L265">IF(J234&gt;38,38,J234)</f>
        <v>38</v>
      </c>
    </row>
    <row r="235" spans="2:12" s="30" customFormat="1" ht="12.75">
      <c r="B235" s="30">
        <v>23112</v>
      </c>
      <c r="C235" s="30" t="s">
        <v>313</v>
      </c>
      <c r="D235" s="30" t="s">
        <v>57</v>
      </c>
      <c r="E235" s="37"/>
      <c r="F235" s="30">
        <f>K235*12</f>
        <v>456</v>
      </c>
      <c r="H235" s="30">
        <f t="shared" si="40"/>
        <v>456</v>
      </c>
      <c r="J235" s="31">
        <f t="shared" si="41"/>
        <v>150</v>
      </c>
      <c r="K235" s="30">
        <v>38</v>
      </c>
      <c r="L235" s="31">
        <f t="shared" si="42"/>
        <v>38</v>
      </c>
    </row>
    <row r="236" spans="2:12" s="30" customFormat="1" ht="12.75">
      <c r="B236" s="30">
        <v>21549</v>
      </c>
      <c r="C236" s="30" t="s">
        <v>136</v>
      </c>
      <c r="D236" s="30" t="s">
        <v>12</v>
      </c>
      <c r="F236" s="30">
        <f>K236*12</f>
        <v>0</v>
      </c>
      <c r="H236" s="30">
        <f t="shared" si="40"/>
        <v>0</v>
      </c>
      <c r="J236" s="31">
        <f t="shared" si="41"/>
        <v>150</v>
      </c>
      <c r="L236" s="31">
        <f t="shared" si="42"/>
        <v>38</v>
      </c>
    </row>
    <row r="237" spans="2:12" s="30" customFormat="1" ht="12.75">
      <c r="B237" s="30">
        <v>20185</v>
      </c>
      <c r="C237" s="30" t="s">
        <v>48</v>
      </c>
      <c r="D237" s="30" t="s">
        <v>12</v>
      </c>
      <c r="F237" s="30">
        <f>K237*12</f>
        <v>0</v>
      </c>
      <c r="H237" s="30">
        <f t="shared" si="40"/>
        <v>0</v>
      </c>
      <c r="J237" s="31">
        <f t="shared" si="41"/>
        <v>150</v>
      </c>
      <c r="L237" s="31">
        <f t="shared" si="42"/>
        <v>38</v>
      </c>
    </row>
    <row r="238" spans="1:12" s="30" customFormat="1" ht="12.75">
      <c r="A238" s="26"/>
      <c r="B238" s="37">
        <v>23342</v>
      </c>
      <c r="C238" s="37" t="s">
        <v>161</v>
      </c>
      <c r="D238" s="37" t="s">
        <v>17</v>
      </c>
      <c r="E238" s="37">
        <v>146</v>
      </c>
      <c r="F238" s="30">
        <f>K238*6</f>
        <v>228</v>
      </c>
      <c r="H238" s="30">
        <f t="shared" si="40"/>
        <v>228</v>
      </c>
      <c r="J238" s="31">
        <f t="shared" si="41"/>
        <v>40.5</v>
      </c>
      <c r="K238" s="37">
        <v>38</v>
      </c>
      <c r="L238" s="31">
        <f t="shared" si="42"/>
        <v>38</v>
      </c>
    </row>
    <row r="239" spans="1:12" s="30" customFormat="1" ht="12.75">
      <c r="A239" s="26"/>
      <c r="B239" s="30">
        <v>20426</v>
      </c>
      <c r="C239" s="30" t="s">
        <v>121</v>
      </c>
      <c r="D239" s="30" t="s">
        <v>34</v>
      </c>
      <c r="F239" s="30">
        <f aca="true" t="shared" si="43" ref="F239:F248">K239*12</f>
        <v>0</v>
      </c>
      <c r="H239" s="30">
        <f t="shared" si="40"/>
        <v>0</v>
      </c>
      <c r="J239" s="31">
        <f t="shared" si="41"/>
        <v>150</v>
      </c>
      <c r="L239" s="31">
        <f t="shared" si="42"/>
        <v>38</v>
      </c>
    </row>
    <row r="240" spans="2:12" s="30" customFormat="1" ht="12.75">
      <c r="B240" s="30">
        <v>21887</v>
      </c>
      <c r="C240" s="30" t="s">
        <v>97</v>
      </c>
      <c r="D240" s="30" t="s">
        <v>36</v>
      </c>
      <c r="E240" s="37"/>
      <c r="F240" s="30">
        <f t="shared" si="43"/>
        <v>312</v>
      </c>
      <c r="H240" s="30">
        <f t="shared" si="40"/>
        <v>312</v>
      </c>
      <c r="J240" s="31">
        <f t="shared" si="41"/>
        <v>150</v>
      </c>
      <c r="K240" s="37">
        <v>26</v>
      </c>
      <c r="L240" s="31">
        <f t="shared" si="42"/>
        <v>38</v>
      </c>
    </row>
    <row r="241" spans="2:12" s="30" customFormat="1" ht="12.75">
      <c r="B241" s="30">
        <v>22560</v>
      </c>
      <c r="C241" s="30" t="s">
        <v>49</v>
      </c>
      <c r="D241" s="30" t="s">
        <v>19</v>
      </c>
      <c r="F241" s="30">
        <f t="shared" si="43"/>
        <v>0</v>
      </c>
      <c r="H241" s="30">
        <f t="shared" si="40"/>
        <v>0</v>
      </c>
      <c r="J241" s="31">
        <f t="shared" si="41"/>
        <v>150</v>
      </c>
      <c r="L241" s="31">
        <f t="shared" si="42"/>
        <v>38</v>
      </c>
    </row>
    <row r="242" spans="2:12" s="30" customFormat="1" ht="12.75">
      <c r="B242" s="30">
        <v>17236</v>
      </c>
      <c r="C242" s="30" t="s">
        <v>162</v>
      </c>
      <c r="D242" s="30" t="s">
        <v>17</v>
      </c>
      <c r="E242" s="37"/>
      <c r="F242" s="30">
        <f t="shared" si="43"/>
        <v>300</v>
      </c>
      <c r="H242" s="30">
        <f t="shared" si="40"/>
        <v>300</v>
      </c>
      <c r="J242" s="31">
        <f t="shared" si="41"/>
        <v>150</v>
      </c>
      <c r="K242" s="37">
        <v>25</v>
      </c>
      <c r="L242" s="31">
        <f t="shared" si="42"/>
        <v>38</v>
      </c>
    </row>
    <row r="243" spans="2:12" s="30" customFormat="1" ht="12.75">
      <c r="B243" s="30">
        <v>20085</v>
      </c>
      <c r="C243" s="30" t="s">
        <v>137</v>
      </c>
      <c r="D243" s="30" t="s">
        <v>34</v>
      </c>
      <c r="E243" s="37"/>
      <c r="F243" s="30">
        <f t="shared" si="43"/>
        <v>252</v>
      </c>
      <c r="H243" s="30">
        <f t="shared" si="40"/>
        <v>252</v>
      </c>
      <c r="J243" s="31">
        <f t="shared" si="41"/>
        <v>150</v>
      </c>
      <c r="K243" s="37">
        <v>21</v>
      </c>
      <c r="L243" s="31">
        <f t="shared" si="42"/>
        <v>38</v>
      </c>
    </row>
    <row r="244" spans="2:12" s="30" customFormat="1" ht="12.75">
      <c r="B244" s="30">
        <v>22036</v>
      </c>
      <c r="C244" s="30" t="s">
        <v>169</v>
      </c>
      <c r="D244" s="30" t="s">
        <v>36</v>
      </c>
      <c r="F244" s="30">
        <f t="shared" si="43"/>
        <v>0</v>
      </c>
      <c r="H244" s="30">
        <f t="shared" si="40"/>
        <v>0</v>
      </c>
      <c r="J244" s="31">
        <f t="shared" si="41"/>
        <v>150</v>
      </c>
      <c r="L244" s="31">
        <f t="shared" si="42"/>
        <v>38</v>
      </c>
    </row>
    <row r="245" spans="2:12" s="30" customFormat="1" ht="12.75">
      <c r="B245" s="30">
        <v>20649</v>
      </c>
      <c r="C245" s="30" t="s">
        <v>98</v>
      </c>
      <c r="D245" s="30" t="s">
        <v>17</v>
      </c>
      <c r="F245" s="30">
        <f t="shared" si="43"/>
        <v>0</v>
      </c>
      <c r="H245" s="30">
        <f t="shared" si="40"/>
        <v>0</v>
      </c>
      <c r="J245" s="31">
        <f t="shared" si="41"/>
        <v>150</v>
      </c>
      <c r="L245" s="31">
        <f t="shared" si="42"/>
        <v>38</v>
      </c>
    </row>
    <row r="246" spans="2:12" s="30" customFormat="1" ht="12.75">
      <c r="B246" s="30">
        <v>21717</v>
      </c>
      <c r="C246" s="30" t="s">
        <v>117</v>
      </c>
      <c r="D246" s="30" t="s">
        <v>17</v>
      </c>
      <c r="F246" s="30">
        <f t="shared" si="43"/>
        <v>0</v>
      </c>
      <c r="H246" s="30">
        <f t="shared" si="40"/>
        <v>0</v>
      </c>
      <c r="J246" s="31">
        <f t="shared" si="41"/>
        <v>150</v>
      </c>
      <c r="L246" s="31">
        <f t="shared" si="42"/>
        <v>38</v>
      </c>
    </row>
    <row r="247" spans="2:12" s="30" customFormat="1" ht="12.75">
      <c r="B247" s="30">
        <v>20115</v>
      </c>
      <c r="C247" s="30" t="s">
        <v>138</v>
      </c>
      <c r="D247" s="30" t="s">
        <v>34</v>
      </c>
      <c r="E247" s="37"/>
      <c r="F247" s="30">
        <f t="shared" si="43"/>
        <v>456</v>
      </c>
      <c r="H247" s="30">
        <f t="shared" si="40"/>
        <v>456</v>
      </c>
      <c r="J247" s="31">
        <f t="shared" si="41"/>
        <v>150</v>
      </c>
      <c r="K247" s="37">
        <v>38</v>
      </c>
      <c r="L247" s="31">
        <f t="shared" si="42"/>
        <v>38</v>
      </c>
    </row>
    <row r="248" spans="2:12" s="30" customFormat="1" ht="12.75">
      <c r="B248" s="30">
        <v>22877</v>
      </c>
      <c r="C248" s="30" t="s">
        <v>278</v>
      </c>
      <c r="D248" s="30" t="s">
        <v>19</v>
      </c>
      <c r="E248" s="37"/>
      <c r="F248" s="30">
        <f t="shared" si="43"/>
        <v>456</v>
      </c>
      <c r="H248" s="30">
        <f t="shared" si="40"/>
        <v>456</v>
      </c>
      <c r="J248" s="31">
        <f t="shared" si="41"/>
        <v>150</v>
      </c>
      <c r="K248" s="37">
        <v>38</v>
      </c>
      <c r="L248" s="31">
        <f t="shared" si="42"/>
        <v>38</v>
      </c>
    </row>
    <row r="249" spans="2:12" s="30" customFormat="1" ht="12.75">
      <c r="B249" s="37">
        <v>23487</v>
      </c>
      <c r="C249" s="37" t="s">
        <v>364</v>
      </c>
      <c r="D249" s="37" t="s">
        <v>17</v>
      </c>
      <c r="E249" s="37">
        <v>170</v>
      </c>
      <c r="F249" s="30">
        <f>K249*6</f>
        <v>138</v>
      </c>
      <c r="G249" s="37"/>
      <c r="H249" s="30">
        <f t="shared" si="40"/>
        <v>138</v>
      </c>
      <c r="J249" s="31">
        <f t="shared" si="41"/>
        <v>22.5</v>
      </c>
      <c r="K249" s="37">
        <v>23</v>
      </c>
      <c r="L249" s="31">
        <f t="shared" si="42"/>
        <v>22.5</v>
      </c>
    </row>
    <row r="250" spans="2:12" s="30" customFormat="1" ht="12.75">
      <c r="B250" s="30">
        <v>21884</v>
      </c>
      <c r="C250" s="30" t="s">
        <v>50</v>
      </c>
      <c r="D250" s="30" t="s">
        <v>36</v>
      </c>
      <c r="F250" s="30">
        <f aca="true" t="shared" si="44" ref="F250:F256">K250*12</f>
        <v>0</v>
      </c>
      <c r="H250" s="30">
        <f t="shared" si="40"/>
        <v>0</v>
      </c>
      <c r="J250" s="31">
        <f t="shared" si="41"/>
        <v>150</v>
      </c>
      <c r="L250" s="31">
        <f t="shared" si="42"/>
        <v>38</v>
      </c>
    </row>
    <row r="251" spans="2:12" s="30" customFormat="1" ht="12.75">
      <c r="B251" s="30">
        <v>22406</v>
      </c>
      <c r="C251" s="30" t="s">
        <v>188</v>
      </c>
      <c r="D251" s="30" t="s">
        <v>34</v>
      </c>
      <c r="E251" s="37"/>
      <c r="F251" s="30">
        <f t="shared" si="44"/>
        <v>252</v>
      </c>
      <c r="H251" s="30">
        <f t="shared" si="40"/>
        <v>252</v>
      </c>
      <c r="J251" s="31">
        <f t="shared" si="41"/>
        <v>150</v>
      </c>
      <c r="K251" s="37">
        <v>21</v>
      </c>
      <c r="L251" s="31">
        <f t="shared" si="42"/>
        <v>38</v>
      </c>
    </row>
    <row r="252" spans="1:12" s="30" customFormat="1" ht="12.75">
      <c r="A252"/>
      <c r="B252" s="30">
        <v>20907</v>
      </c>
      <c r="C252" s="30" t="s">
        <v>139</v>
      </c>
      <c r="D252" s="30" t="s">
        <v>34</v>
      </c>
      <c r="F252" s="30">
        <f t="shared" si="44"/>
        <v>264</v>
      </c>
      <c r="H252" s="30">
        <f t="shared" si="40"/>
        <v>264</v>
      </c>
      <c r="J252" s="31">
        <f t="shared" si="41"/>
        <v>150</v>
      </c>
      <c r="K252" s="37">
        <v>22</v>
      </c>
      <c r="L252" s="31">
        <f t="shared" si="42"/>
        <v>38</v>
      </c>
    </row>
    <row r="253" spans="2:12" s="30" customFormat="1" ht="12.75">
      <c r="B253" s="30">
        <v>21977</v>
      </c>
      <c r="C253" s="30" t="s">
        <v>189</v>
      </c>
      <c r="D253" s="30" t="s">
        <v>24</v>
      </c>
      <c r="F253" s="30">
        <f t="shared" si="44"/>
        <v>0</v>
      </c>
      <c r="H253" s="30">
        <f t="shared" si="40"/>
        <v>0</v>
      </c>
      <c r="J253" s="31">
        <f t="shared" si="41"/>
        <v>150</v>
      </c>
      <c r="L253" s="31">
        <f t="shared" si="42"/>
        <v>38</v>
      </c>
    </row>
    <row r="254" spans="2:12" s="30" customFormat="1" ht="12.75">
      <c r="B254" s="30">
        <v>20164</v>
      </c>
      <c r="C254" s="30" t="s">
        <v>225</v>
      </c>
      <c r="D254" s="30" t="s">
        <v>34</v>
      </c>
      <c r="F254" s="30">
        <f t="shared" si="44"/>
        <v>0</v>
      </c>
      <c r="H254" s="30">
        <f t="shared" si="40"/>
        <v>0</v>
      </c>
      <c r="J254" s="31">
        <f t="shared" si="41"/>
        <v>150</v>
      </c>
      <c r="L254" s="31">
        <f t="shared" si="42"/>
        <v>38</v>
      </c>
    </row>
    <row r="255" spans="2:12" s="30" customFormat="1" ht="12.75">
      <c r="B255" s="30">
        <v>21550</v>
      </c>
      <c r="C255" s="30" t="s">
        <v>51</v>
      </c>
      <c r="D255" s="30" t="s">
        <v>24</v>
      </c>
      <c r="F255" s="30">
        <f t="shared" si="44"/>
        <v>0</v>
      </c>
      <c r="H255" s="30">
        <f t="shared" si="40"/>
        <v>0</v>
      </c>
      <c r="J255" s="31">
        <f t="shared" si="41"/>
        <v>150</v>
      </c>
      <c r="L255" s="31">
        <f t="shared" si="42"/>
        <v>38</v>
      </c>
    </row>
    <row r="256" spans="2:12" s="30" customFormat="1" ht="12.75">
      <c r="B256" s="30">
        <v>21646</v>
      </c>
      <c r="C256" s="30" t="s">
        <v>52</v>
      </c>
      <c r="D256" s="30" t="s">
        <v>24</v>
      </c>
      <c r="F256" s="30">
        <f t="shared" si="44"/>
        <v>0</v>
      </c>
      <c r="H256" s="30">
        <f t="shared" si="40"/>
        <v>0</v>
      </c>
      <c r="J256" s="31">
        <f t="shared" si="41"/>
        <v>150</v>
      </c>
      <c r="L256" s="31">
        <f t="shared" si="42"/>
        <v>38</v>
      </c>
    </row>
    <row r="257" spans="2:12" s="30" customFormat="1" ht="12.75">
      <c r="B257" s="30">
        <v>17191</v>
      </c>
      <c r="C257" s="30" t="s">
        <v>87</v>
      </c>
      <c r="D257" s="30" t="s">
        <v>57</v>
      </c>
      <c r="E257" s="37">
        <v>143</v>
      </c>
      <c r="F257" s="30">
        <f>K257*6</f>
        <v>228</v>
      </c>
      <c r="H257" s="30">
        <f t="shared" si="40"/>
        <v>228</v>
      </c>
      <c r="J257" s="31">
        <f t="shared" si="41"/>
        <v>42.75</v>
      </c>
      <c r="K257" s="37">
        <v>38</v>
      </c>
      <c r="L257" s="31">
        <f t="shared" si="42"/>
        <v>38</v>
      </c>
    </row>
    <row r="258" spans="2:12" s="30" customFormat="1" ht="12.75">
      <c r="B258" s="30">
        <v>21137</v>
      </c>
      <c r="C258" s="30" t="s">
        <v>53</v>
      </c>
      <c r="D258" s="30" t="s">
        <v>17</v>
      </c>
      <c r="F258" s="30">
        <f>K258*12</f>
        <v>0</v>
      </c>
      <c r="H258" s="30">
        <f t="shared" si="40"/>
        <v>0</v>
      </c>
      <c r="J258" s="31">
        <f t="shared" si="41"/>
        <v>150</v>
      </c>
      <c r="L258" s="31">
        <f t="shared" si="42"/>
        <v>38</v>
      </c>
    </row>
    <row r="259" spans="2:12" s="30" customFormat="1" ht="12.75">
      <c r="B259" s="30">
        <v>17319</v>
      </c>
      <c r="C259" s="30" t="s">
        <v>31</v>
      </c>
      <c r="D259" s="30" t="s">
        <v>12</v>
      </c>
      <c r="E259" s="37"/>
      <c r="F259" s="30">
        <f>K259*12</f>
        <v>108</v>
      </c>
      <c r="H259" s="30">
        <f t="shared" si="40"/>
        <v>108</v>
      </c>
      <c r="J259" s="31">
        <f t="shared" si="41"/>
        <v>150</v>
      </c>
      <c r="K259" s="37">
        <v>9</v>
      </c>
      <c r="L259" s="31">
        <f t="shared" si="42"/>
        <v>38</v>
      </c>
    </row>
    <row r="260" spans="2:12" s="30" customFormat="1" ht="12.75">
      <c r="B260" s="37">
        <v>23544</v>
      </c>
      <c r="C260" s="37" t="s">
        <v>372</v>
      </c>
      <c r="D260" s="37" t="s">
        <v>12</v>
      </c>
      <c r="E260" s="37">
        <v>115</v>
      </c>
      <c r="F260" s="30">
        <f>K260*6</f>
        <v>228</v>
      </c>
      <c r="G260" s="37"/>
      <c r="H260" s="30">
        <f t="shared" si="40"/>
        <v>228</v>
      </c>
      <c r="I260" s="26" t="s">
        <v>297</v>
      </c>
      <c r="J260" s="31">
        <f t="shared" si="41"/>
        <v>63.75</v>
      </c>
      <c r="K260" s="37">
        <v>38</v>
      </c>
      <c r="L260" s="31">
        <f t="shared" si="42"/>
        <v>38</v>
      </c>
    </row>
    <row r="261" spans="2:12" s="30" customFormat="1" ht="12.75">
      <c r="B261" s="30">
        <v>21705</v>
      </c>
      <c r="C261" s="30" t="s">
        <v>204</v>
      </c>
      <c r="D261" s="30" t="s">
        <v>34</v>
      </c>
      <c r="E261" s="37">
        <v>178</v>
      </c>
      <c r="F261" s="30">
        <f>K261*8</f>
        <v>136</v>
      </c>
      <c r="H261" s="30">
        <f t="shared" si="40"/>
        <v>136</v>
      </c>
      <c r="J261" s="31">
        <f t="shared" si="41"/>
        <v>16.5</v>
      </c>
      <c r="K261" s="37">
        <v>17</v>
      </c>
      <c r="L261" s="31">
        <f t="shared" si="42"/>
        <v>16.5</v>
      </c>
    </row>
    <row r="262" spans="2:12" s="30" customFormat="1" ht="12.75">
      <c r="B262" s="30">
        <v>22083</v>
      </c>
      <c r="C262" s="30" t="s">
        <v>102</v>
      </c>
      <c r="D262" s="30" t="s">
        <v>17</v>
      </c>
      <c r="F262" s="30">
        <f>K262*12</f>
        <v>0</v>
      </c>
      <c r="H262" s="30">
        <f t="shared" si="40"/>
        <v>0</v>
      </c>
      <c r="J262" s="31">
        <f t="shared" si="41"/>
        <v>150</v>
      </c>
      <c r="L262" s="31">
        <f t="shared" si="42"/>
        <v>38</v>
      </c>
    </row>
    <row r="263" spans="2:12" s="30" customFormat="1" ht="12.75">
      <c r="B263" s="30">
        <v>17250</v>
      </c>
      <c r="C263" s="30" t="s">
        <v>190</v>
      </c>
      <c r="D263" s="30" t="s">
        <v>12</v>
      </c>
      <c r="F263" s="30">
        <f>K263*12</f>
        <v>0</v>
      </c>
      <c r="H263" s="30">
        <f t="shared" si="40"/>
        <v>0</v>
      </c>
      <c r="J263" s="31">
        <f t="shared" si="41"/>
        <v>150</v>
      </c>
      <c r="L263" s="31">
        <f t="shared" si="42"/>
        <v>38</v>
      </c>
    </row>
    <row r="264" spans="2:12" s="30" customFormat="1" ht="12.75">
      <c r="B264" s="30">
        <v>20816</v>
      </c>
      <c r="C264" s="30" t="s">
        <v>103</v>
      </c>
      <c r="D264" s="30" t="s">
        <v>34</v>
      </c>
      <c r="F264" s="30">
        <f>K264*12</f>
        <v>0</v>
      </c>
      <c r="H264" s="30">
        <f t="shared" si="40"/>
        <v>0</v>
      </c>
      <c r="J264" s="31">
        <f t="shared" si="41"/>
        <v>150</v>
      </c>
      <c r="L264" s="31">
        <f t="shared" si="42"/>
        <v>38</v>
      </c>
    </row>
    <row r="265" spans="2:15" s="30" customFormat="1" ht="12.75">
      <c r="B265" s="30">
        <v>20788</v>
      </c>
      <c r="C265" s="30" t="s">
        <v>164</v>
      </c>
      <c r="D265" s="30" t="s">
        <v>17</v>
      </c>
      <c r="E265" s="30">
        <v>194</v>
      </c>
      <c r="F265" s="30">
        <f>K265*6</f>
        <v>30</v>
      </c>
      <c r="H265" s="30">
        <f t="shared" si="40"/>
        <v>30</v>
      </c>
      <c r="I265" s="30" t="s">
        <v>297</v>
      </c>
      <c r="J265" s="31">
        <f t="shared" si="41"/>
        <v>4.5</v>
      </c>
      <c r="K265" s="37">
        <v>5</v>
      </c>
      <c r="L265" s="31">
        <f t="shared" si="42"/>
        <v>4.5</v>
      </c>
      <c r="N265" s="33"/>
      <c r="O265" s="29"/>
    </row>
    <row r="266" spans="2:12" s="30" customFormat="1" ht="12.75">
      <c r="B266" s="30">
        <v>21952</v>
      </c>
      <c r="C266" s="30" t="s">
        <v>124</v>
      </c>
      <c r="D266" s="30" t="s">
        <v>36</v>
      </c>
      <c r="F266" s="30">
        <f>K266*12</f>
        <v>0</v>
      </c>
      <c r="H266" s="30">
        <f aca="true" t="shared" si="45" ref="H266:H296">F266+G266</f>
        <v>0</v>
      </c>
      <c r="J266" s="31">
        <f aca="true" t="shared" si="46" ref="J266:J296">(200-E266)*(75/100)</f>
        <v>150</v>
      </c>
      <c r="L266" s="31">
        <f aca="true" t="shared" si="47" ref="L266:L281">IF(J266&gt;38,38,J266)</f>
        <v>38</v>
      </c>
    </row>
    <row r="267" spans="2:12" s="30" customFormat="1" ht="12.75">
      <c r="B267" s="30">
        <v>21973</v>
      </c>
      <c r="C267" s="30" t="s">
        <v>304</v>
      </c>
      <c r="D267" s="30" t="s">
        <v>17</v>
      </c>
      <c r="E267" s="37"/>
      <c r="F267" s="30">
        <f>K267*12</f>
        <v>456</v>
      </c>
      <c r="H267" s="30">
        <f t="shared" si="45"/>
        <v>456</v>
      </c>
      <c r="I267" s="30" t="s">
        <v>297</v>
      </c>
      <c r="J267" s="31">
        <f t="shared" si="46"/>
        <v>150</v>
      </c>
      <c r="K267" s="37">
        <v>38</v>
      </c>
      <c r="L267" s="31">
        <f t="shared" si="47"/>
        <v>38</v>
      </c>
    </row>
    <row r="268" spans="2:12" s="30" customFormat="1" ht="12.75">
      <c r="B268" s="30">
        <v>22734</v>
      </c>
      <c r="C268" s="30" t="s">
        <v>289</v>
      </c>
      <c r="D268" s="30" t="s">
        <v>271</v>
      </c>
      <c r="F268" s="30">
        <f>K268*12</f>
        <v>0</v>
      </c>
      <c r="H268" s="30">
        <f t="shared" si="45"/>
        <v>0</v>
      </c>
      <c r="J268" s="31">
        <f t="shared" si="46"/>
        <v>150</v>
      </c>
      <c r="L268" s="31">
        <f t="shared" si="47"/>
        <v>38</v>
      </c>
    </row>
    <row r="269" spans="2:12" s="30" customFormat="1" ht="12.75">
      <c r="B269" s="30">
        <v>21529</v>
      </c>
      <c r="C269" s="30" t="s">
        <v>191</v>
      </c>
      <c r="D269" s="30" t="s">
        <v>17</v>
      </c>
      <c r="F269" s="30">
        <f>K269*12</f>
        <v>0</v>
      </c>
      <c r="H269" s="30">
        <f t="shared" si="45"/>
        <v>0</v>
      </c>
      <c r="J269" s="31">
        <f t="shared" si="46"/>
        <v>150</v>
      </c>
      <c r="L269" s="31">
        <f t="shared" si="47"/>
        <v>38</v>
      </c>
    </row>
    <row r="270" spans="2:12" s="30" customFormat="1" ht="12.75">
      <c r="B270" s="30">
        <v>21403</v>
      </c>
      <c r="C270" s="30" t="s">
        <v>144</v>
      </c>
      <c r="D270" s="30" t="s">
        <v>17</v>
      </c>
      <c r="E270" s="37">
        <v>166</v>
      </c>
      <c r="F270" s="30">
        <f>K270*6</f>
        <v>156</v>
      </c>
      <c r="H270" s="30">
        <f t="shared" si="45"/>
        <v>156</v>
      </c>
      <c r="J270" s="31">
        <f t="shared" si="46"/>
        <v>25.5</v>
      </c>
      <c r="K270" s="37">
        <v>26</v>
      </c>
      <c r="L270" s="31">
        <f t="shared" si="47"/>
        <v>25.5</v>
      </c>
    </row>
    <row r="271" spans="2:12" s="30" customFormat="1" ht="12.75">
      <c r="B271" s="37">
        <v>19472</v>
      </c>
      <c r="C271" s="37" t="s">
        <v>343</v>
      </c>
      <c r="D271" s="37" t="s">
        <v>12</v>
      </c>
      <c r="E271" s="37">
        <v>200</v>
      </c>
      <c r="F271" s="30">
        <f>K271*6</f>
        <v>0</v>
      </c>
      <c r="H271" s="30">
        <f t="shared" si="45"/>
        <v>0</v>
      </c>
      <c r="J271" s="31">
        <f t="shared" si="46"/>
        <v>0</v>
      </c>
      <c r="K271" s="37">
        <v>0</v>
      </c>
      <c r="L271" s="31">
        <f t="shared" si="47"/>
        <v>0</v>
      </c>
    </row>
    <row r="272" spans="2:15" s="30" customFormat="1" ht="12.75">
      <c r="B272" s="30">
        <v>22732</v>
      </c>
      <c r="C272" s="30" t="s">
        <v>270</v>
      </c>
      <c r="D272" t="s">
        <v>34</v>
      </c>
      <c r="E272" s="37">
        <v>138</v>
      </c>
      <c r="F272" s="30">
        <f>K272*6</f>
        <v>228</v>
      </c>
      <c r="H272" s="30">
        <f t="shared" si="45"/>
        <v>228</v>
      </c>
      <c r="J272" s="31">
        <f t="shared" si="46"/>
        <v>46.5</v>
      </c>
      <c r="K272" s="37">
        <v>38</v>
      </c>
      <c r="L272" s="31">
        <f t="shared" si="47"/>
        <v>38</v>
      </c>
      <c r="N272" s="33"/>
      <c r="O272" s="29"/>
    </row>
    <row r="273" spans="2:12" s="30" customFormat="1" ht="12.75">
      <c r="B273" s="30">
        <v>21676</v>
      </c>
      <c r="C273" s="30" t="s">
        <v>205</v>
      </c>
      <c r="D273" s="30" t="s">
        <v>24</v>
      </c>
      <c r="E273" s="30">
        <v>179</v>
      </c>
      <c r="F273" s="30">
        <f>K273*6</f>
        <v>96</v>
      </c>
      <c r="H273" s="30">
        <f t="shared" si="45"/>
        <v>96</v>
      </c>
      <c r="J273" s="31">
        <f t="shared" si="46"/>
        <v>15.75</v>
      </c>
      <c r="K273" s="37">
        <v>16</v>
      </c>
      <c r="L273" s="31">
        <f t="shared" si="47"/>
        <v>15.75</v>
      </c>
    </row>
    <row r="274" spans="2:12" s="30" customFormat="1" ht="12.75">
      <c r="B274" s="30">
        <v>21772</v>
      </c>
      <c r="C274" s="30" t="s">
        <v>54</v>
      </c>
      <c r="D274" s="30" t="s">
        <v>19</v>
      </c>
      <c r="E274" s="30">
        <v>148</v>
      </c>
      <c r="F274" s="30">
        <f>K274*6</f>
        <v>228</v>
      </c>
      <c r="H274" s="30">
        <f t="shared" si="45"/>
        <v>228</v>
      </c>
      <c r="J274" s="31">
        <f t="shared" si="46"/>
        <v>39</v>
      </c>
      <c r="K274" s="37">
        <v>38</v>
      </c>
      <c r="L274" s="31">
        <f t="shared" si="47"/>
        <v>38</v>
      </c>
    </row>
    <row r="275" spans="2:12" s="30" customFormat="1" ht="12.75">
      <c r="B275" s="30">
        <v>17276</v>
      </c>
      <c r="C275" s="30" t="s">
        <v>55</v>
      </c>
      <c r="D275" s="30" t="s">
        <v>12</v>
      </c>
      <c r="F275" s="30">
        <f>K275*12</f>
        <v>0</v>
      </c>
      <c r="H275" s="30">
        <f t="shared" si="45"/>
        <v>0</v>
      </c>
      <c r="J275" s="31">
        <f t="shared" si="46"/>
        <v>150</v>
      </c>
      <c r="L275" s="31">
        <f t="shared" si="47"/>
        <v>38</v>
      </c>
    </row>
    <row r="276" spans="2:12" s="30" customFormat="1" ht="12.75">
      <c r="B276" s="30">
        <v>22955</v>
      </c>
      <c r="C276" s="30" t="s">
        <v>287</v>
      </c>
      <c r="D276" s="30" t="s">
        <v>19</v>
      </c>
      <c r="E276" s="37"/>
      <c r="F276" s="30">
        <f>K276*12</f>
        <v>456</v>
      </c>
      <c r="H276" s="30">
        <f t="shared" si="45"/>
        <v>456</v>
      </c>
      <c r="J276" s="31">
        <f t="shared" si="46"/>
        <v>150</v>
      </c>
      <c r="K276" s="37">
        <v>38</v>
      </c>
      <c r="L276" s="31">
        <f t="shared" si="47"/>
        <v>38</v>
      </c>
    </row>
    <row r="277" spans="2:12" s="30" customFormat="1" ht="12.75">
      <c r="B277" s="30">
        <v>20790</v>
      </c>
      <c r="C277" s="30" t="s">
        <v>222</v>
      </c>
      <c r="D277" s="30" t="s">
        <v>17</v>
      </c>
      <c r="F277" s="30">
        <f>K277*12</f>
        <v>0</v>
      </c>
      <c r="H277" s="30">
        <f t="shared" si="45"/>
        <v>0</v>
      </c>
      <c r="J277" s="31">
        <f t="shared" si="46"/>
        <v>150</v>
      </c>
      <c r="L277" s="31">
        <f t="shared" si="47"/>
        <v>38</v>
      </c>
    </row>
    <row r="278" spans="1:12" s="30" customFormat="1" ht="12.75">
      <c r="A278" s="26"/>
      <c r="B278" s="30">
        <v>17143</v>
      </c>
      <c r="C278" s="30" t="s">
        <v>242</v>
      </c>
      <c r="D278" s="30" t="s">
        <v>12</v>
      </c>
      <c r="E278" s="37"/>
      <c r="F278" s="30">
        <f>K278*12</f>
        <v>180</v>
      </c>
      <c r="H278" s="30">
        <f t="shared" si="45"/>
        <v>180</v>
      </c>
      <c r="J278" s="31">
        <f t="shared" si="46"/>
        <v>150</v>
      </c>
      <c r="K278" s="37">
        <v>15</v>
      </c>
      <c r="L278" s="31">
        <f t="shared" si="47"/>
        <v>38</v>
      </c>
    </row>
    <row r="279" spans="2:12" s="30" customFormat="1" ht="12.75">
      <c r="B279" s="30">
        <v>17201</v>
      </c>
      <c r="C279" s="30" t="s">
        <v>38</v>
      </c>
      <c r="D279" t="s">
        <v>57</v>
      </c>
      <c r="E279" s="37">
        <v>192</v>
      </c>
      <c r="F279" s="30">
        <f>K279*6</f>
        <v>36</v>
      </c>
      <c r="H279" s="30">
        <f t="shared" si="45"/>
        <v>36</v>
      </c>
      <c r="J279" s="31">
        <f t="shared" si="46"/>
        <v>6</v>
      </c>
      <c r="K279" s="37">
        <v>6</v>
      </c>
      <c r="L279" s="31">
        <f t="shared" si="47"/>
        <v>6</v>
      </c>
    </row>
    <row r="280" spans="2:12" s="30" customFormat="1" ht="12.75">
      <c r="B280" s="30">
        <v>21267</v>
      </c>
      <c r="C280" s="30" t="s">
        <v>56</v>
      </c>
      <c r="D280" s="30" t="s">
        <v>57</v>
      </c>
      <c r="F280" s="30">
        <f>K280*12</f>
        <v>0</v>
      </c>
      <c r="H280" s="30">
        <f t="shared" si="45"/>
        <v>0</v>
      </c>
      <c r="J280" s="31">
        <f t="shared" si="46"/>
        <v>150</v>
      </c>
      <c r="L280" s="31">
        <f t="shared" si="47"/>
        <v>38</v>
      </c>
    </row>
    <row r="281" spans="2:12" s="30" customFormat="1" ht="12.75">
      <c r="B281" s="30">
        <v>20236</v>
      </c>
      <c r="C281" s="30" t="s">
        <v>58</v>
      </c>
      <c r="D281" s="30" t="s">
        <v>34</v>
      </c>
      <c r="F281" s="30">
        <f>K281*12</f>
        <v>0</v>
      </c>
      <c r="H281" s="30">
        <f t="shared" si="45"/>
        <v>0</v>
      </c>
      <c r="J281" s="31">
        <f t="shared" si="46"/>
        <v>150</v>
      </c>
      <c r="L281" s="31">
        <f t="shared" si="47"/>
        <v>38</v>
      </c>
    </row>
    <row r="282" spans="2:12" s="30" customFormat="1" ht="12.75">
      <c r="B282" s="26">
        <v>17034</v>
      </c>
      <c r="C282" s="26" t="s">
        <v>259</v>
      </c>
      <c r="D282" s="26" t="s">
        <v>17</v>
      </c>
      <c r="E282" s="37">
        <v>206</v>
      </c>
      <c r="F282" s="30">
        <f>K282*8</f>
        <v>0</v>
      </c>
      <c r="G282" s="26"/>
      <c r="H282" s="26">
        <f t="shared" si="45"/>
        <v>0</v>
      </c>
      <c r="I282" s="26"/>
      <c r="J282" s="27">
        <f t="shared" si="46"/>
        <v>-4.5</v>
      </c>
      <c r="K282" s="37">
        <v>0</v>
      </c>
      <c r="L282" s="27">
        <f>IF(J282&lt;0,0,J282)</f>
        <v>0</v>
      </c>
    </row>
    <row r="283" spans="2:12" s="30" customFormat="1" ht="12.75">
      <c r="B283" s="30">
        <v>21891</v>
      </c>
      <c r="C283" s="30" t="s">
        <v>140</v>
      </c>
      <c r="D283" s="30" t="s">
        <v>36</v>
      </c>
      <c r="F283" s="30">
        <f aca="true" t="shared" si="48" ref="F283:F301">K283*12</f>
        <v>0</v>
      </c>
      <c r="H283" s="30">
        <f t="shared" si="45"/>
        <v>0</v>
      </c>
      <c r="J283" s="31">
        <f t="shared" si="46"/>
        <v>150</v>
      </c>
      <c r="L283" s="31">
        <f aca="true" t="shared" si="49" ref="L283:L317">IF(J283&gt;38,38,J283)</f>
        <v>38</v>
      </c>
    </row>
    <row r="284" spans="1:12" s="26" customFormat="1" ht="12.75">
      <c r="A284" s="30"/>
      <c r="B284" s="30">
        <v>20230</v>
      </c>
      <c r="C284" s="30" t="s">
        <v>171</v>
      </c>
      <c r="D284" s="30" t="s">
        <v>14</v>
      </c>
      <c r="E284" s="30"/>
      <c r="F284" s="30">
        <f t="shared" si="48"/>
        <v>0</v>
      </c>
      <c r="G284" s="30"/>
      <c r="H284" s="30">
        <f t="shared" si="45"/>
        <v>0</v>
      </c>
      <c r="I284" s="30"/>
      <c r="J284" s="31">
        <f t="shared" si="46"/>
        <v>150</v>
      </c>
      <c r="K284" s="30"/>
      <c r="L284" s="31">
        <f t="shared" si="49"/>
        <v>38</v>
      </c>
    </row>
    <row r="285" spans="2:12" s="30" customFormat="1" ht="12.75">
      <c r="B285" s="30">
        <v>20938</v>
      </c>
      <c r="C285" s="30" t="s">
        <v>93</v>
      </c>
      <c r="D285" s="30" t="s">
        <v>17</v>
      </c>
      <c r="E285" s="37"/>
      <c r="F285" s="30">
        <f t="shared" si="48"/>
        <v>456</v>
      </c>
      <c r="H285" s="30">
        <f t="shared" si="45"/>
        <v>456</v>
      </c>
      <c r="J285" s="31">
        <f t="shared" si="46"/>
        <v>150</v>
      </c>
      <c r="K285" s="37">
        <v>38</v>
      </c>
      <c r="L285" s="31">
        <f t="shared" si="49"/>
        <v>38</v>
      </c>
    </row>
    <row r="286" spans="2:12" s="30" customFormat="1" ht="12.75">
      <c r="B286" s="30">
        <v>17300</v>
      </c>
      <c r="C286" s="30" t="s">
        <v>234</v>
      </c>
      <c r="D286" s="30" t="s">
        <v>17</v>
      </c>
      <c r="F286" s="30">
        <f t="shared" si="48"/>
        <v>0</v>
      </c>
      <c r="H286" s="30">
        <f t="shared" si="45"/>
        <v>0</v>
      </c>
      <c r="J286" s="31">
        <f t="shared" si="46"/>
        <v>150</v>
      </c>
      <c r="L286" s="31">
        <f t="shared" si="49"/>
        <v>38</v>
      </c>
    </row>
    <row r="287" spans="2:12" s="30" customFormat="1" ht="12.75">
      <c r="B287" s="30">
        <v>17285</v>
      </c>
      <c r="C287" s="30" t="s">
        <v>151</v>
      </c>
      <c r="D287" s="30" t="s">
        <v>57</v>
      </c>
      <c r="F287" s="30">
        <f t="shared" si="48"/>
        <v>0</v>
      </c>
      <c r="H287" s="30">
        <f t="shared" si="45"/>
        <v>0</v>
      </c>
      <c r="J287" s="31">
        <f t="shared" si="46"/>
        <v>150</v>
      </c>
      <c r="L287" s="31">
        <f t="shared" si="49"/>
        <v>38</v>
      </c>
    </row>
    <row r="288" spans="2:15" s="30" customFormat="1" ht="12.75">
      <c r="B288" s="30">
        <v>21166</v>
      </c>
      <c r="C288" s="30" t="s">
        <v>99</v>
      </c>
      <c r="D288" s="30" t="s">
        <v>57</v>
      </c>
      <c r="F288" s="30">
        <f t="shared" si="48"/>
        <v>0</v>
      </c>
      <c r="H288" s="30">
        <f t="shared" si="45"/>
        <v>0</v>
      </c>
      <c r="J288" s="31">
        <f t="shared" si="46"/>
        <v>150</v>
      </c>
      <c r="L288" s="31">
        <f t="shared" si="49"/>
        <v>38</v>
      </c>
      <c r="N288" s="33"/>
      <c r="O288" s="29"/>
    </row>
    <row r="289" spans="2:12" s="30" customFormat="1" ht="12.75">
      <c r="B289" s="30">
        <v>21679</v>
      </c>
      <c r="C289" s="30" t="s">
        <v>59</v>
      </c>
      <c r="D289" s="30" t="s">
        <v>24</v>
      </c>
      <c r="F289" s="30">
        <f t="shared" si="48"/>
        <v>348</v>
      </c>
      <c r="H289" s="30">
        <f t="shared" si="45"/>
        <v>348</v>
      </c>
      <c r="I289" s="30" t="s">
        <v>297</v>
      </c>
      <c r="J289" s="31">
        <f t="shared" si="46"/>
        <v>150</v>
      </c>
      <c r="K289" s="37">
        <v>29</v>
      </c>
      <c r="L289" s="31">
        <f t="shared" si="49"/>
        <v>38</v>
      </c>
    </row>
    <row r="290" spans="2:12" s="30" customFormat="1" ht="12.75">
      <c r="B290" s="30">
        <v>22842</v>
      </c>
      <c r="C290" s="30" t="s">
        <v>59</v>
      </c>
      <c r="D290" s="30" t="s">
        <v>24</v>
      </c>
      <c r="E290" s="37"/>
      <c r="F290" s="30">
        <f t="shared" si="48"/>
        <v>360</v>
      </c>
      <c r="H290" s="30">
        <f t="shared" si="45"/>
        <v>360</v>
      </c>
      <c r="J290" s="31">
        <f t="shared" si="46"/>
        <v>150</v>
      </c>
      <c r="K290" s="37">
        <v>30</v>
      </c>
      <c r="L290" s="31">
        <f t="shared" si="49"/>
        <v>38</v>
      </c>
    </row>
    <row r="291" spans="2:12" s="30" customFormat="1" ht="12.75">
      <c r="B291" s="30">
        <v>21641</v>
      </c>
      <c r="C291" s="30" t="s">
        <v>210</v>
      </c>
      <c r="D291" s="30" t="s">
        <v>24</v>
      </c>
      <c r="E291" s="37"/>
      <c r="F291" s="30">
        <f t="shared" si="48"/>
        <v>144</v>
      </c>
      <c r="H291" s="30">
        <f t="shared" si="45"/>
        <v>144</v>
      </c>
      <c r="J291" s="31">
        <f t="shared" si="46"/>
        <v>150</v>
      </c>
      <c r="K291" s="37">
        <v>12</v>
      </c>
      <c r="L291" s="31">
        <f t="shared" si="49"/>
        <v>38</v>
      </c>
    </row>
    <row r="292" spans="2:12" s="30" customFormat="1" ht="12.75">
      <c r="B292" s="30">
        <v>22172</v>
      </c>
      <c r="C292" s="30" t="s">
        <v>279</v>
      </c>
      <c r="D292" s="30" t="s">
        <v>17</v>
      </c>
      <c r="E292" s="37"/>
      <c r="F292" s="30">
        <f t="shared" si="48"/>
        <v>456</v>
      </c>
      <c r="H292" s="30">
        <f t="shared" si="45"/>
        <v>456</v>
      </c>
      <c r="I292" s="30" t="s">
        <v>297</v>
      </c>
      <c r="J292" s="31">
        <f t="shared" si="46"/>
        <v>150</v>
      </c>
      <c r="K292" s="37">
        <v>38</v>
      </c>
      <c r="L292" s="31">
        <f t="shared" si="49"/>
        <v>38</v>
      </c>
    </row>
    <row r="293" spans="2:12" s="30" customFormat="1" ht="12.75">
      <c r="B293" s="30">
        <v>22916</v>
      </c>
      <c r="C293" s="30" t="s">
        <v>307</v>
      </c>
      <c r="D293" s="30" t="s">
        <v>57</v>
      </c>
      <c r="E293" s="37"/>
      <c r="F293" s="30">
        <f t="shared" si="48"/>
        <v>456</v>
      </c>
      <c r="H293" s="30">
        <f t="shared" si="45"/>
        <v>456</v>
      </c>
      <c r="J293" s="31">
        <f t="shared" si="46"/>
        <v>150</v>
      </c>
      <c r="K293" s="37">
        <v>38</v>
      </c>
      <c r="L293" s="31">
        <f t="shared" si="49"/>
        <v>38</v>
      </c>
    </row>
    <row r="294" spans="2:12" s="30" customFormat="1" ht="12.75">
      <c r="B294" s="30">
        <v>17306</v>
      </c>
      <c r="C294" s="30" t="s">
        <v>146</v>
      </c>
      <c r="D294" s="30" t="s">
        <v>12</v>
      </c>
      <c r="E294" s="37"/>
      <c r="F294" s="30">
        <f t="shared" si="48"/>
        <v>456</v>
      </c>
      <c r="H294" s="30">
        <f t="shared" si="45"/>
        <v>456</v>
      </c>
      <c r="I294" s="30" t="s">
        <v>297</v>
      </c>
      <c r="J294" s="31">
        <f t="shared" si="46"/>
        <v>150</v>
      </c>
      <c r="K294" s="37">
        <v>38</v>
      </c>
      <c r="L294" s="31">
        <f t="shared" si="49"/>
        <v>38</v>
      </c>
    </row>
    <row r="295" spans="2:12" s="30" customFormat="1" ht="12.75">
      <c r="B295" s="30">
        <v>22278</v>
      </c>
      <c r="C295" s="30" t="s">
        <v>228</v>
      </c>
      <c r="D295" s="30" t="s">
        <v>17</v>
      </c>
      <c r="F295" s="30">
        <f t="shared" si="48"/>
        <v>0</v>
      </c>
      <c r="H295" s="30">
        <f t="shared" si="45"/>
        <v>0</v>
      </c>
      <c r="J295" s="31">
        <f t="shared" si="46"/>
        <v>150</v>
      </c>
      <c r="L295" s="31">
        <f t="shared" si="49"/>
        <v>38</v>
      </c>
    </row>
    <row r="296" spans="2:12" s="30" customFormat="1" ht="12.75">
      <c r="B296" s="30">
        <v>20203</v>
      </c>
      <c r="C296" s="30" t="s">
        <v>258</v>
      </c>
      <c r="D296" s="30" t="s">
        <v>57</v>
      </c>
      <c r="E296" s="37"/>
      <c r="F296" s="30">
        <f t="shared" si="48"/>
        <v>276</v>
      </c>
      <c r="H296" s="30">
        <f t="shared" si="45"/>
        <v>276</v>
      </c>
      <c r="J296" s="31">
        <f t="shared" si="46"/>
        <v>150</v>
      </c>
      <c r="K296" s="37">
        <v>23</v>
      </c>
      <c r="L296" s="31">
        <f t="shared" si="49"/>
        <v>38</v>
      </c>
    </row>
    <row r="297" spans="2:12" s="30" customFormat="1" ht="12.75">
      <c r="B297" s="30">
        <v>17193</v>
      </c>
      <c r="C297" s="30" t="s">
        <v>239</v>
      </c>
      <c r="D297" s="30" t="s">
        <v>17</v>
      </c>
      <c r="E297" s="37"/>
      <c r="F297" s="30">
        <f t="shared" si="48"/>
        <v>276</v>
      </c>
      <c r="H297" s="30">
        <f aca="true" t="shared" si="50" ref="H297:H328">F297+G297</f>
        <v>276</v>
      </c>
      <c r="J297" s="31">
        <f aca="true" t="shared" si="51" ref="J297:J328">(200-E297)*(75/100)</f>
        <v>150</v>
      </c>
      <c r="K297" s="37">
        <v>23</v>
      </c>
      <c r="L297" s="31">
        <f t="shared" si="49"/>
        <v>38</v>
      </c>
    </row>
    <row r="298" spans="2:12" s="30" customFormat="1" ht="12.75">
      <c r="B298" s="30">
        <v>21551</v>
      </c>
      <c r="C298" s="30" t="s">
        <v>61</v>
      </c>
      <c r="D298" s="30" t="s">
        <v>24</v>
      </c>
      <c r="F298" s="30">
        <f t="shared" si="48"/>
        <v>432</v>
      </c>
      <c r="H298" s="30">
        <f t="shared" si="50"/>
        <v>432</v>
      </c>
      <c r="I298" s="30" t="s">
        <v>297</v>
      </c>
      <c r="J298" s="31">
        <f t="shared" si="51"/>
        <v>150</v>
      </c>
      <c r="K298" s="37">
        <v>36</v>
      </c>
      <c r="L298" s="31">
        <f t="shared" si="49"/>
        <v>38</v>
      </c>
    </row>
    <row r="299" spans="2:12" s="30" customFormat="1" ht="12.75">
      <c r="B299" s="30">
        <v>22026</v>
      </c>
      <c r="C299" s="30" t="s">
        <v>62</v>
      </c>
      <c r="D299" s="30" t="s">
        <v>36</v>
      </c>
      <c r="E299" s="37"/>
      <c r="F299" s="30">
        <f t="shared" si="48"/>
        <v>456</v>
      </c>
      <c r="H299" s="30">
        <f t="shared" si="50"/>
        <v>456</v>
      </c>
      <c r="I299" s="30" t="s">
        <v>297</v>
      </c>
      <c r="J299" s="31">
        <f t="shared" si="51"/>
        <v>150</v>
      </c>
      <c r="K299" s="37">
        <v>38</v>
      </c>
      <c r="L299" s="31">
        <f t="shared" si="49"/>
        <v>38</v>
      </c>
    </row>
    <row r="300" spans="2:12" s="30" customFormat="1" ht="12.75">
      <c r="B300" s="30">
        <v>20820</v>
      </c>
      <c r="C300" s="30" t="s">
        <v>180</v>
      </c>
      <c r="D300" s="30" t="s">
        <v>34</v>
      </c>
      <c r="F300" s="30">
        <f t="shared" si="48"/>
        <v>0</v>
      </c>
      <c r="H300" s="30">
        <f t="shared" si="50"/>
        <v>0</v>
      </c>
      <c r="J300" s="31">
        <f t="shared" si="51"/>
        <v>150</v>
      </c>
      <c r="L300" s="31">
        <f t="shared" si="49"/>
        <v>38</v>
      </c>
    </row>
    <row r="301" spans="2:12" s="30" customFormat="1" ht="12.75">
      <c r="B301" s="30">
        <v>21699</v>
      </c>
      <c r="C301" s="30" t="s">
        <v>105</v>
      </c>
      <c r="D301" s="30" t="s">
        <v>19</v>
      </c>
      <c r="F301" s="30">
        <f t="shared" si="48"/>
        <v>0</v>
      </c>
      <c r="H301" s="30">
        <f t="shared" si="50"/>
        <v>0</v>
      </c>
      <c r="J301" s="31">
        <f t="shared" si="51"/>
        <v>150</v>
      </c>
      <c r="L301" s="31">
        <f t="shared" si="49"/>
        <v>38</v>
      </c>
    </row>
    <row r="302" spans="2:12" s="30" customFormat="1" ht="12.75">
      <c r="B302" s="30">
        <v>21651</v>
      </c>
      <c r="C302" s="30" t="s">
        <v>206</v>
      </c>
      <c r="D302" s="30" t="s">
        <v>24</v>
      </c>
      <c r="E302" s="30">
        <v>180</v>
      </c>
      <c r="F302" s="30">
        <f>K302*6</f>
        <v>90</v>
      </c>
      <c r="H302" s="30">
        <f t="shared" si="50"/>
        <v>90</v>
      </c>
      <c r="J302" s="31">
        <f t="shared" si="51"/>
        <v>15</v>
      </c>
      <c r="K302" s="37">
        <v>15</v>
      </c>
      <c r="L302" s="31">
        <f t="shared" si="49"/>
        <v>15</v>
      </c>
    </row>
    <row r="303" spans="2:12" s="30" customFormat="1" ht="12.75">
      <c r="B303" s="30">
        <v>22902</v>
      </c>
      <c r="C303" s="30" t="s">
        <v>265</v>
      </c>
      <c r="D303" s="30" t="s">
        <v>57</v>
      </c>
      <c r="E303" s="37"/>
      <c r="F303" s="30">
        <f>K303*12</f>
        <v>228</v>
      </c>
      <c r="H303" s="30">
        <f t="shared" si="50"/>
        <v>228</v>
      </c>
      <c r="J303" s="31">
        <f t="shared" si="51"/>
        <v>150</v>
      </c>
      <c r="K303" s="37">
        <v>19</v>
      </c>
      <c r="L303" s="31">
        <f t="shared" si="49"/>
        <v>38</v>
      </c>
    </row>
    <row r="304" spans="2:12" s="30" customFormat="1" ht="12.75">
      <c r="B304" s="37">
        <v>23548</v>
      </c>
      <c r="C304" s="37" t="s">
        <v>373</v>
      </c>
      <c r="D304" s="37" t="s">
        <v>24</v>
      </c>
      <c r="E304" s="37">
        <v>158</v>
      </c>
      <c r="F304" s="30">
        <f>K304*6</f>
        <v>192</v>
      </c>
      <c r="G304" s="37"/>
      <c r="H304" s="30">
        <f t="shared" si="50"/>
        <v>192</v>
      </c>
      <c r="J304" s="31">
        <f t="shared" si="51"/>
        <v>31.5</v>
      </c>
      <c r="K304" s="37">
        <v>32</v>
      </c>
      <c r="L304" s="31">
        <f t="shared" si="49"/>
        <v>31.5</v>
      </c>
    </row>
    <row r="305" spans="2:12" s="30" customFormat="1" ht="12.75">
      <c r="B305" s="30">
        <v>21654</v>
      </c>
      <c r="C305" s="30" t="s">
        <v>236</v>
      </c>
      <c r="D305" s="30" t="s">
        <v>24</v>
      </c>
      <c r="E305" s="37"/>
      <c r="F305" s="30">
        <f aca="true" t="shared" si="52" ref="F305:F316">K305*12</f>
        <v>216</v>
      </c>
      <c r="H305" s="30">
        <f t="shared" si="50"/>
        <v>216</v>
      </c>
      <c r="J305" s="31">
        <f t="shared" si="51"/>
        <v>150</v>
      </c>
      <c r="K305" s="37">
        <v>18</v>
      </c>
      <c r="L305" s="31">
        <f t="shared" si="49"/>
        <v>38</v>
      </c>
    </row>
    <row r="306" spans="2:12" s="30" customFormat="1" ht="12.75">
      <c r="B306" s="30">
        <v>23063</v>
      </c>
      <c r="C306" s="30" t="s">
        <v>299</v>
      </c>
      <c r="D306" s="30" t="s">
        <v>36</v>
      </c>
      <c r="E306" s="37"/>
      <c r="F306" s="30">
        <f t="shared" si="52"/>
        <v>312</v>
      </c>
      <c r="H306" s="30">
        <f t="shared" si="50"/>
        <v>312</v>
      </c>
      <c r="J306" s="31">
        <f t="shared" si="51"/>
        <v>150</v>
      </c>
      <c r="K306" s="37">
        <v>26</v>
      </c>
      <c r="L306" s="31">
        <f t="shared" si="49"/>
        <v>38</v>
      </c>
    </row>
    <row r="307" spans="2:12" s="30" customFormat="1" ht="12.75">
      <c r="B307" s="30">
        <v>21457</v>
      </c>
      <c r="C307" s="30" t="s">
        <v>63</v>
      </c>
      <c r="D307" s="30" t="s">
        <v>17</v>
      </c>
      <c r="E307" s="37"/>
      <c r="F307" s="30">
        <f t="shared" si="52"/>
        <v>456</v>
      </c>
      <c r="H307" s="30">
        <f t="shared" si="50"/>
        <v>456</v>
      </c>
      <c r="I307" s="30" t="s">
        <v>297</v>
      </c>
      <c r="J307" s="31">
        <f t="shared" si="51"/>
        <v>150</v>
      </c>
      <c r="K307" s="37">
        <v>38</v>
      </c>
      <c r="L307" s="31">
        <f t="shared" si="49"/>
        <v>38</v>
      </c>
    </row>
    <row r="308" spans="2:15" s="30" customFormat="1" ht="12.75">
      <c r="B308" s="30">
        <v>21735</v>
      </c>
      <c r="C308" s="30" t="s">
        <v>159</v>
      </c>
      <c r="D308" s="30" t="s">
        <v>24</v>
      </c>
      <c r="F308" s="30">
        <f t="shared" si="52"/>
        <v>0</v>
      </c>
      <c r="H308" s="30">
        <f t="shared" si="50"/>
        <v>0</v>
      </c>
      <c r="J308" s="31">
        <f t="shared" si="51"/>
        <v>150</v>
      </c>
      <c r="L308" s="31">
        <f t="shared" si="49"/>
        <v>38</v>
      </c>
      <c r="N308" s="33"/>
      <c r="O308" s="29"/>
    </row>
    <row r="309" spans="1:12" s="30" customFormat="1" ht="12.75">
      <c r="A309" s="26"/>
      <c r="B309" s="30">
        <v>21742</v>
      </c>
      <c r="C309" s="30" t="s">
        <v>64</v>
      </c>
      <c r="D309" s="30" t="s">
        <v>17</v>
      </c>
      <c r="F309" s="30">
        <f t="shared" si="52"/>
        <v>0</v>
      </c>
      <c r="H309" s="30">
        <f t="shared" si="50"/>
        <v>0</v>
      </c>
      <c r="J309" s="31">
        <f t="shared" si="51"/>
        <v>150</v>
      </c>
      <c r="L309" s="31">
        <f t="shared" si="49"/>
        <v>38</v>
      </c>
    </row>
    <row r="310" spans="2:15" s="30" customFormat="1" ht="12.75">
      <c r="B310" s="30">
        <v>17322</v>
      </c>
      <c r="C310" s="30" t="s">
        <v>254</v>
      </c>
      <c r="D310" s="30" t="s">
        <v>19</v>
      </c>
      <c r="F310" s="30">
        <f t="shared" si="52"/>
        <v>0</v>
      </c>
      <c r="H310" s="30">
        <f t="shared" si="50"/>
        <v>0</v>
      </c>
      <c r="J310" s="31">
        <f t="shared" si="51"/>
        <v>150</v>
      </c>
      <c r="L310" s="31">
        <f t="shared" si="49"/>
        <v>38</v>
      </c>
      <c r="N310" s="33"/>
      <c r="O310" s="29"/>
    </row>
    <row r="311" spans="1:12" s="26" customFormat="1" ht="12.75">
      <c r="A311" s="30"/>
      <c r="B311" s="30">
        <v>21702</v>
      </c>
      <c r="C311" s="30" t="s">
        <v>65</v>
      </c>
      <c r="D311" s="30" t="s">
        <v>19</v>
      </c>
      <c r="E311" s="30"/>
      <c r="F311" s="30">
        <f t="shared" si="52"/>
        <v>0</v>
      </c>
      <c r="G311" s="30"/>
      <c r="H311" s="30">
        <f t="shared" si="50"/>
        <v>0</v>
      </c>
      <c r="I311" s="30"/>
      <c r="J311" s="31">
        <f t="shared" si="51"/>
        <v>150</v>
      </c>
      <c r="K311" s="30"/>
      <c r="L311" s="31">
        <f t="shared" si="49"/>
        <v>38</v>
      </c>
    </row>
    <row r="312" spans="2:12" s="30" customFormat="1" ht="12.75">
      <c r="B312" s="30">
        <v>17278</v>
      </c>
      <c r="C312" s="30" t="s">
        <v>215</v>
      </c>
      <c r="D312" s="30" t="s">
        <v>57</v>
      </c>
      <c r="E312" s="37"/>
      <c r="F312" s="30">
        <f t="shared" si="52"/>
        <v>240</v>
      </c>
      <c r="H312" s="30">
        <f t="shared" si="50"/>
        <v>240</v>
      </c>
      <c r="J312" s="31">
        <f t="shared" si="51"/>
        <v>150</v>
      </c>
      <c r="K312" s="37">
        <v>20</v>
      </c>
      <c r="L312" s="31">
        <f t="shared" si="49"/>
        <v>38</v>
      </c>
    </row>
    <row r="313" spans="2:12" s="30" customFormat="1" ht="12.75">
      <c r="B313" s="30">
        <v>22935</v>
      </c>
      <c r="C313" s="30" t="s">
        <v>280</v>
      </c>
      <c r="D313" s="30" t="s">
        <v>57</v>
      </c>
      <c r="E313" s="37"/>
      <c r="F313" s="30">
        <f t="shared" si="52"/>
        <v>456</v>
      </c>
      <c r="H313" s="30">
        <f t="shared" si="50"/>
        <v>456</v>
      </c>
      <c r="J313" s="31">
        <f t="shared" si="51"/>
        <v>150</v>
      </c>
      <c r="K313" s="37">
        <v>38</v>
      </c>
      <c r="L313" s="31">
        <f t="shared" si="49"/>
        <v>38</v>
      </c>
    </row>
    <row r="314" spans="2:12" s="30" customFormat="1" ht="12.75">
      <c r="B314" s="30">
        <v>20905</v>
      </c>
      <c r="C314" s="30" t="s">
        <v>229</v>
      </c>
      <c r="D314" s="30" t="s">
        <v>34</v>
      </c>
      <c r="F314" s="30">
        <f t="shared" si="52"/>
        <v>0</v>
      </c>
      <c r="H314" s="30">
        <f t="shared" si="50"/>
        <v>0</v>
      </c>
      <c r="J314" s="31">
        <f t="shared" si="51"/>
        <v>150</v>
      </c>
      <c r="L314" s="31">
        <f t="shared" si="49"/>
        <v>38</v>
      </c>
    </row>
    <row r="315" spans="2:12" s="30" customFormat="1" ht="12.75">
      <c r="B315" s="30">
        <v>20937</v>
      </c>
      <c r="C315" s="30" t="s">
        <v>216</v>
      </c>
      <c r="D315" s="30" t="s">
        <v>19</v>
      </c>
      <c r="E315" s="37"/>
      <c r="F315" s="30">
        <f t="shared" si="52"/>
        <v>324</v>
      </c>
      <c r="H315" s="30">
        <f t="shared" si="50"/>
        <v>324</v>
      </c>
      <c r="J315" s="31">
        <f t="shared" si="51"/>
        <v>150</v>
      </c>
      <c r="K315" s="37">
        <v>27</v>
      </c>
      <c r="L315" s="31">
        <f t="shared" si="49"/>
        <v>38</v>
      </c>
    </row>
    <row r="316" spans="2:12" s="30" customFormat="1" ht="12.75">
      <c r="B316" s="30">
        <v>21589</v>
      </c>
      <c r="C316" s="30" t="s">
        <v>90</v>
      </c>
      <c r="D316" s="30" t="s">
        <v>17</v>
      </c>
      <c r="F316" s="30">
        <f t="shared" si="52"/>
        <v>0</v>
      </c>
      <c r="H316" s="30">
        <f t="shared" si="50"/>
        <v>0</v>
      </c>
      <c r="J316" s="31">
        <f t="shared" si="51"/>
        <v>150</v>
      </c>
      <c r="L316" s="31">
        <f t="shared" si="49"/>
        <v>38</v>
      </c>
    </row>
    <row r="317" spans="2:12" s="30" customFormat="1" ht="12.75">
      <c r="B317" s="30">
        <v>21145</v>
      </c>
      <c r="C317" s="26" t="s">
        <v>407</v>
      </c>
      <c r="D317" s="30" t="s">
        <v>12</v>
      </c>
      <c r="E317" s="37">
        <v>192</v>
      </c>
      <c r="F317" s="30">
        <f>K317*6</f>
        <v>36</v>
      </c>
      <c r="H317" s="30">
        <f t="shared" si="50"/>
        <v>36</v>
      </c>
      <c r="J317" s="31">
        <f t="shared" si="51"/>
        <v>6</v>
      </c>
      <c r="K317" s="37">
        <v>6</v>
      </c>
      <c r="L317" s="31">
        <f t="shared" si="49"/>
        <v>6</v>
      </c>
    </row>
    <row r="318" spans="2:12" s="30" customFormat="1" ht="12.75">
      <c r="B318" s="30">
        <v>22956</v>
      </c>
      <c r="C318" s="30" t="s">
        <v>284</v>
      </c>
      <c r="D318" s="30" t="s">
        <v>57</v>
      </c>
      <c r="E318" s="37">
        <v>159</v>
      </c>
      <c r="F318" s="30">
        <f>K318*6</f>
        <v>186</v>
      </c>
      <c r="H318" s="30">
        <f t="shared" si="50"/>
        <v>186</v>
      </c>
      <c r="J318" s="31">
        <f t="shared" si="51"/>
        <v>30.75</v>
      </c>
      <c r="K318" s="37">
        <v>31</v>
      </c>
      <c r="L318" s="31">
        <f>IF(J318&lt;0,0,J318)</f>
        <v>30.75</v>
      </c>
    </row>
    <row r="319" spans="2:12" s="30" customFormat="1" ht="12.75">
      <c r="B319" s="30">
        <v>20597</v>
      </c>
      <c r="C319" s="30" t="s">
        <v>66</v>
      </c>
      <c r="D319" s="30" t="s">
        <v>17</v>
      </c>
      <c r="F319" s="30">
        <f>K319*12</f>
        <v>0</v>
      </c>
      <c r="H319" s="30">
        <f t="shared" si="50"/>
        <v>0</v>
      </c>
      <c r="J319" s="31">
        <f t="shared" si="51"/>
        <v>150</v>
      </c>
      <c r="L319" s="31">
        <f>IF(J319&gt;38,38,J319)</f>
        <v>38</v>
      </c>
    </row>
    <row r="320" spans="2:15" s="30" customFormat="1" ht="12.75">
      <c r="B320" s="37">
        <v>23343</v>
      </c>
      <c r="C320" s="37" t="s">
        <v>359</v>
      </c>
      <c r="D320" s="37" t="s">
        <v>17</v>
      </c>
      <c r="E320" s="37">
        <v>135</v>
      </c>
      <c r="F320" s="30">
        <f>K320*6</f>
        <v>228</v>
      </c>
      <c r="H320" s="30">
        <f t="shared" si="50"/>
        <v>228</v>
      </c>
      <c r="I320" s="26" t="s">
        <v>297</v>
      </c>
      <c r="J320" s="31">
        <f t="shared" si="51"/>
        <v>48.75</v>
      </c>
      <c r="K320" s="37">
        <v>38</v>
      </c>
      <c r="L320" s="31">
        <f>IF(J320&gt;38,38,J320)</f>
        <v>38</v>
      </c>
      <c r="N320" s="35"/>
      <c r="O320" s="36"/>
    </row>
    <row r="321" spans="2:12" s="30" customFormat="1" ht="12.75">
      <c r="B321" s="30">
        <v>20078</v>
      </c>
      <c r="C321" s="30" t="s">
        <v>249</v>
      </c>
      <c r="D321" s="30" t="s">
        <v>34</v>
      </c>
      <c r="E321" s="37"/>
      <c r="F321" s="30">
        <f>K321*12</f>
        <v>144</v>
      </c>
      <c r="H321" s="30">
        <f t="shared" si="50"/>
        <v>144</v>
      </c>
      <c r="J321" s="31">
        <f t="shared" si="51"/>
        <v>150</v>
      </c>
      <c r="K321" s="37">
        <v>12</v>
      </c>
      <c r="L321" s="31">
        <f>IF(J321&lt;0,0,J321)</f>
        <v>150</v>
      </c>
    </row>
    <row r="322" spans="2:12" s="30" customFormat="1" ht="12.75">
      <c r="B322" s="30">
        <v>22887</v>
      </c>
      <c r="C322" s="30" t="s">
        <v>266</v>
      </c>
      <c r="D322" s="30" t="s">
        <v>57</v>
      </c>
      <c r="E322" s="37">
        <v>158</v>
      </c>
      <c r="F322" s="30">
        <f>K322*6</f>
        <v>192</v>
      </c>
      <c r="H322" s="30">
        <f t="shared" si="50"/>
        <v>192</v>
      </c>
      <c r="J322" s="31">
        <f t="shared" si="51"/>
        <v>31.5</v>
      </c>
      <c r="K322" s="37">
        <v>32</v>
      </c>
      <c r="L322" s="31">
        <f>IF(J322&gt;38,38,J322)</f>
        <v>31.5</v>
      </c>
    </row>
    <row r="323" spans="2:12" s="30" customFormat="1" ht="12.75">
      <c r="B323" s="30">
        <v>21662</v>
      </c>
      <c r="C323" s="30" t="s">
        <v>108</v>
      </c>
      <c r="D323" s="30" t="s">
        <v>19</v>
      </c>
      <c r="F323" s="30">
        <f>K323*12</f>
        <v>0</v>
      </c>
      <c r="H323" s="30">
        <f t="shared" si="50"/>
        <v>0</v>
      </c>
      <c r="J323" s="31">
        <f t="shared" si="51"/>
        <v>150</v>
      </c>
      <c r="L323" s="31">
        <f>IF(J323&gt;38,38,J323)</f>
        <v>38</v>
      </c>
    </row>
    <row r="324" spans="2:12" s="30" customFormat="1" ht="12.75">
      <c r="B324" s="30">
        <v>21698</v>
      </c>
      <c r="C324" s="30" t="s">
        <v>68</v>
      </c>
      <c r="D324" s="30" t="s">
        <v>19</v>
      </c>
      <c r="F324" s="30">
        <f>K324*12</f>
        <v>0</v>
      </c>
      <c r="H324" s="30">
        <f t="shared" si="50"/>
        <v>0</v>
      </c>
      <c r="J324" s="31">
        <f t="shared" si="51"/>
        <v>150</v>
      </c>
      <c r="L324" s="31">
        <f>IF(J324&gt;38,38,J324)</f>
        <v>38</v>
      </c>
    </row>
    <row r="325" spans="2:12" s="30" customFormat="1" ht="12.75">
      <c r="B325" s="30">
        <v>17075</v>
      </c>
      <c r="C325" s="30" t="s">
        <v>261</v>
      </c>
      <c r="D325" s="30" t="s">
        <v>12</v>
      </c>
      <c r="E325" s="37">
        <v>224</v>
      </c>
      <c r="F325" s="30">
        <f>K325*6</f>
        <v>0</v>
      </c>
      <c r="H325" s="30">
        <f t="shared" si="50"/>
        <v>0</v>
      </c>
      <c r="J325" s="31">
        <f t="shared" si="51"/>
        <v>-18</v>
      </c>
      <c r="K325" s="37">
        <v>0</v>
      </c>
      <c r="L325" s="31">
        <f>IF(J325&gt;38,38,J325)</f>
        <v>-18</v>
      </c>
    </row>
    <row r="326" spans="2:12" s="30" customFormat="1" ht="12.75">
      <c r="B326" s="30">
        <v>21697</v>
      </c>
      <c r="C326" s="30" t="s">
        <v>69</v>
      </c>
      <c r="D326" s="30" t="s">
        <v>19</v>
      </c>
      <c r="F326" s="30">
        <f aca="true" t="shared" si="53" ref="F326:F332">K326*12</f>
        <v>0</v>
      </c>
      <c r="H326" s="30">
        <f t="shared" si="50"/>
        <v>0</v>
      </c>
      <c r="J326" s="31">
        <f t="shared" si="51"/>
        <v>150</v>
      </c>
      <c r="L326" s="31">
        <f>IF(J326&lt;0,0,J326)</f>
        <v>150</v>
      </c>
    </row>
    <row r="327" spans="2:12" s="30" customFormat="1" ht="12.75">
      <c r="B327" s="30">
        <v>20815</v>
      </c>
      <c r="C327" s="30" t="s">
        <v>217</v>
      </c>
      <c r="D327" s="30" t="s">
        <v>34</v>
      </c>
      <c r="F327" s="30">
        <f t="shared" si="53"/>
        <v>0</v>
      </c>
      <c r="H327" s="30">
        <f t="shared" si="50"/>
        <v>0</v>
      </c>
      <c r="J327" s="31">
        <f t="shared" si="51"/>
        <v>150</v>
      </c>
      <c r="L327" s="31">
        <f>IF(J327&gt;38,38,J327)</f>
        <v>38</v>
      </c>
    </row>
    <row r="328" spans="2:12" s="30" customFormat="1" ht="12.75">
      <c r="B328" s="30">
        <v>22210</v>
      </c>
      <c r="C328" s="30" t="s">
        <v>70</v>
      </c>
      <c r="D328" s="30" t="s">
        <v>36</v>
      </c>
      <c r="E328" s="37"/>
      <c r="F328" s="30">
        <f t="shared" si="53"/>
        <v>456</v>
      </c>
      <c r="H328" s="30">
        <f t="shared" si="50"/>
        <v>456</v>
      </c>
      <c r="J328" s="31">
        <f t="shared" si="51"/>
        <v>150</v>
      </c>
      <c r="K328" s="37">
        <v>38</v>
      </c>
      <c r="L328" s="31">
        <f>IF(J328&gt;38,38,J328)</f>
        <v>38</v>
      </c>
    </row>
    <row r="329" spans="2:12" s="30" customFormat="1" ht="12.75">
      <c r="B329" s="30">
        <v>20906</v>
      </c>
      <c r="C329" s="30" t="s">
        <v>72</v>
      </c>
      <c r="D329" s="30" t="s">
        <v>34</v>
      </c>
      <c r="F329" s="30">
        <f t="shared" si="53"/>
        <v>0</v>
      </c>
      <c r="H329" s="30">
        <f aca="true" t="shared" si="54" ref="H329:H358">F329+G329</f>
        <v>0</v>
      </c>
      <c r="J329" s="31">
        <f aca="true" t="shared" si="55" ref="J329:J358">(200-E329)*(75/100)</f>
        <v>150</v>
      </c>
      <c r="L329" s="31">
        <f>IF(J329&gt;38,38,J329)</f>
        <v>38</v>
      </c>
    </row>
    <row r="330" spans="2:12" s="30" customFormat="1" ht="12.75">
      <c r="B330" s="30">
        <v>22410</v>
      </c>
      <c r="C330" s="30" t="s">
        <v>166</v>
      </c>
      <c r="D330" s="30" t="s">
        <v>19</v>
      </c>
      <c r="E330" s="37"/>
      <c r="F330" s="30">
        <f t="shared" si="53"/>
        <v>228</v>
      </c>
      <c r="H330" s="30">
        <f t="shared" si="54"/>
        <v>228</v>
      </c>
      <c r="J330" s="31">
        <f t="shared" si="55"/>
        <v>150</v>
      </c>
      <c r="K330" s="37">
        <v>19</v>
      </c>
      <c r="L330" s="31">
        <f>IF(J330&gt;38,38,J330)</f>
        <v>38</v>
      </c>
    </row>
    <row r="331" spans="2:15" s="30" customFormat="1" ht="12.75">
      <c r="B331" s="30">
        <v>21477</v>
      </c>
      <c r="C331" s="30" t="s">
        <v>75</v>
      </c>
      <c r="D331" s="30" t="s">
        <v>17</v>
      </c>
      <c r="F331" s="30">
        <f t="shared" si="53"/>
        <v>0</v>
      </c>
      <c r="H331" s="30">
        <f t="shared" si="54"/>
        <v>0</v>
      </c>
      <c r="J331" s="31">
        <f t="shared" si="55"/>
        <v>150</v>
      </c>
      <c r="L331" s="31">
        <f>IF(J331&gt;38,38,J331)</f>
        <v>38</v>
      </c>
      <c r="N331" s="33"/>
      <c r="O331" s="29"/>
    </row>
    <row r="332" spans="2:12" s="30" customFormat="1" ht="12.75">
      <c r="B332" s="30">
        <v>21246</v>
      </c>
      <c r="C332" s="30" t="s">
        <v>303</v>
      </c>
      <c r="D332" s="30" t="s">
        <v>34</v>
      </c>
      <c r="E332" s="37"/>
      <c r="F332" s="30">
        <f t="shared" si="53"/>
        <v>120</v>
      </c>
      <c r="H332" s="30">
        <f t="shared" si="54"/>
        <v>120</v>
      </c>
      <c r="J332" s="31">
        <f t="shared" si="55"/>
        <v>150</v>
      </c>
      <c r="K332" s="37">
        <v>10</v>
      </c>
      <c r="L332" s="31">
        <f>IF(J332&lt;0,0,J332)</f>
        <v>150</v>
      </c>
    </row>
    <row r="333" spans="2:12" s="30" customFormat="1" ht="12.75">
      <c r="B333" s="30">
        <v>20587</v>
      </c>
      <c r="C333" s="30" t="s">
        <v>192</v>
      </c>
      <c r="D333" s="30" t="s">
        <v>57</v>
      </c>
      <c r="E333" s="37">
        <v>170</v>
      </c>
      <c r="F333" s="30">
        <f>K333*6</f>
        <v>138</v>
      </c>
      <c r="H333" s="30">
        <f t="shared" si="54"/>
        <v>138</v>
      </c>
      <c r="J333" s="31">
        <f t="shared" si="55"/>
        <v>22.5</v>
      </c>
      <c r="K333" s="37">
        <v>23</v>
      </c>
      <c r="L333" s="31">
        <f aca="true" t="shared" si="56" ref="L333:L351">IF(J333&gt;38,38,J333)</f>
        <v>22.5</v>
      </c>
    </row>
    <row r="334" spans="2:12" s="30" customFormat="1" ht="12.75">
      <c r="B334" s="37">
        <v>23564</v>
      </c>
      <c r="C334" s="37" t="s">
        <v>375</v>
      </c>
      <c r="D334" s="37" t="s">
        <v>12</v>
      </c>
      <c r="E334" s="37">
        <v>145</v>
      </c>
      <c r="F334" s="30">
        <f>K334*6</f>
        <v>228</v>
      </c>
      <c r="G334" s="37"/>
      <c r="H334" s="30">
        <f t="shared" si="54"/>
        <v>228</v>
      </c>
      <c r="J334" s="31">
        <f t="shared" si="55"/>
        <v>41.25</v>
      </c>
      <c r="K334" s="37">
        <v>38</v>
      </c>
      <c r="L334" s="31">
        <f t="shared" si="56"/>
        <v>38</v>
      </c>
    </row>
    <row r="335" spans="2:12" s="30" customFormat="1" ht="12.75">
      <c r="B335" s="30">
        <v>23099</v>
      </c>
      <c r="C335" s="30" t="s">
        <v>314</v>
      </c>
      <c r="D335" s="30" t="s">
        <v>12</v>
      </c>
      <c r="E335" s="37"/>
      <c r="F335" s="30">
        <f>K335*12</f>
        <v>456</v>
      </c>
      <c r="H335" s="30">
        <f t="shared" si="54"/>
        <v>456</v>
      </c>
      <c r="I335" s="30" t="s">
        <v>297</v>
      </c>
      <c r="J335" s="31">
        <f t="shared" si="55"/>
        <v>150</v>
      </c>
      <c r="K335" s="37">
        <v>38</v>
      </c>
      <c r="L335" s="31">
        <f t="shared" si="56"/>
        <v>38</v>
      </c>
    </row>
    <row r="336" spans="2:12" s="30" customFormat="1" ht="12.75">
      <c r="B336" s="30">
        <v>21664</v>
      </c>
      <c r="C336" s="30" t="s">
        <v>186</v>
      </c>
      <c r="D336" s="30" t="s">
        <v>14</v>
      </c>
      <c r="E336" s="37"/>
      <c r="F336" s="30">
        <f>K336*12</f>
        <v>240</v>
      </c>
      <c r="H336" s="30">
        <f t="shared" si="54"/>
        <v>240</v>
      </c>
      <c r="J336" s="31">
        <f t="shared" si="55"/>
        <v>150</v>
      </c>
      <c r="K336" s="37">
        <v>20</v>
      </c>
      <c r="L336" s="31">
        <f t="shared" si="56"/>
        <v>38</v>
      </c>
    </row>
    <row r="337" spans="2:12" s="30" customFormat="1" ht="12.75">
      <c r="B337" s="30">
        <v>22885</v>
      </c>
      <c r="C337" s="30" t="s">
        <v>306</v>
      </c>
      <c r="D337" s="30" t="s">
        <v>57</v>
      </c>
      <c r="E337" s="37"/>
      <c r="F337" s="30">
        <f>K337*12</f>
        <v>456</v>
      </c>
      <c r="H337" s="30">
        <f t="shared" si="54"/>
        <v>456</v>
      </c>
      <c r="J337" s="31">
        <f t="shared" si="55"/>
        <v>150</v>
      </c>
      <c r="K337" s="37">
        <v>38</v>
      </c>
      <c r="L337" s="31">
        <f t="shared" si="56"/>
        <v>38</v>
      </c>
    </row>
    <row r="338" spans="2:12" s="30" customFormat="1" ht="12.75">
      <c r="B338" s="30">
        <v>21942</v>
      </c>
      <c r="C338" s="30" t="s">
        <v>211</v>
      </c>
      <c r="D338" s="30" t="s">
        <v>12</v>
      </c>
      <c r="E338" s="37">
        <v>190</v>
      </c>
      <c r="F338" s="30">
        <f>K338*6</f>
        <v>48</v>
      </c>
      <c r="H338" s="30">
        <f t="shared" si="54"/>
        <v>48</v>
      </c>
      <c r="J338" s="31">
        <f t="shared" si="55"/>
        <v>7.5</v>
      </c>
      <c r="K338" s="37">
        <v>8</v>
      </c>
      <c r="L338" s="31">
        <f t="shared" si="56"/>
        <v>7.5</v>
      </c>
    </row>
    <row r="339" spans="2:12" s="30" customFormat="1" ht="12.75">
      <c r="B339" s="30">
        <v>17163</v>
      </c>
      <c r="C339" s="30" t="s">
        <v>262</v>
      </c>
      <c r="D339" s="30" t="s">
        <v>12</v>
      </c>
      <c r="F339" s="30">
        <f aca="true" t="shared" si="57" ref="F339:F344">K339*12</f>
        <v>0</v>
      </c>
      <c r="H339" s="30">
        <f t="shared" si="54"/>
        <v>0</v>
      </c>
      <c r="J339" s="31">
        <f t="shared" si="55"/>
        <v>150</v>
      </c>
      <c r="L339" s="31">
        <f t="shared" si="56"/>
        <v>38</v>
      </c>
    </row>
    <row r="340" spans="2:12" s="30" customFormat="1" ht="12.75">
      <c r="B340" s="30">
        <v>22006</v>
      </c>
      <c r="C340" s="30" t="s">
        <v>133</v>
      </c>
      <c r="D340" s="30" t="s">
        <v>24</v>
      </c>
      <c r="E340" s="37"/>
      <c r="F340" s="30">
        <f t="shared" si="57"/>
        <v>240</v>
      </c>
      <c r="H340" s="30">
        <f t="shared" si="54"/>
        <v>240</v>
      </c>
      <c r="J340" s="31">
        <f t="shared" si="55"/>
        <v>150</v>
      </c>
      <c r="K340" s="37">
        <v>20</v>
      </c>
      <c r="L340" s="31">
        <f t="shared" si="56"/>
        <v>38</v>
      </c>
    </row>
    <row r="341" spans="2:12" s="30" customFormat="1" ht="12.75">
      <c r="B341" s="30">
        <v>21647</v>
      </c>
      <c r="C341" s="30" t="s">
        <v>193</v>
      </c>
      <c r="D341" s="30" t="s">
        <v>24</v>
      </c>
      <c r="F341" s="30">
        <f t="shared" si="57"/>
        <v>0</v>
      </c>
      <c r="H341" s="30">
        <f t="shared" si="54"/>
        <v>0</v>
      </c>
      <c r="J341" s="31">
        <f t="shared" si="55"/>
        <v>150</v>
      </c>
      <c r="L341" s="31">
        <f t="shared" si="56"/>
        <v>38</v>
      </c>
    </row>
    <row r="342" spans="2:12" s="30" customFormat="1" ht="12.75">
      <c r="B342" s="30">
        <v>21663</v>
      </c>
      <c r="C342" s="30" t="s">
        <v>91</v>
      </c>
      <c r="D342" s="30" t="s">
        <v>14</v>
      </c>
      <c r="F342" s="30">
        <f t="shared" si="57"/>
        <v>0</v>
      </c>
      <c r="H342" s="30">
        <f t="shared" si="54"/>
        <v>0</v>
      </c>
      <c r="J342" s="31">
        <f t="shared" si="55"/>
        <v>150</v>
      </c>
      <c r="L342" s="31">
        <f t="shared" si="56"/>
        <v>38</v>
      </c>
    </row>
    <row r="343" spans="2:12" s="30" customFormat="1" ht="12.75">
      <c r="B343" s="30">
        <v>21650</v>
      </c>
      <c r="C343" s="30" t="s">
        <v>76</v>
      </c>
      <c r="D343" s="30" t="s">
        <v>24</v>
      </c>
      <c r="F343" s="30">
        <f t="shared" si="57"/>
        <v>0</v>
      </c>
      <c r="H343" s="30">
        <f t="shared" si="54"/>
        <v>0</v>
      </c>
      <c r="J343" s="31">
        <f t="shared" si="55"/>
        <v>150</v>
      </c>
      <c r="L343" s="31">
        <f t="shared" si="56"/>
        <v>38</v>
      </c>
    </row>
    <row r="344" spans="2:12" s="30" customFormat="1" ht="12.75">
      <c r="B344" s="30">
        <v>22230</v>
      </c>
      <c r="C344" s="30" t="s">
        <v>153</v>
      </c>
      <c r="D344" s="30" t="s">
        <v>24</v>
      </c>
      <c r="F344" s="30">
        <f t="shared" si="57"/>
        <v>0</v>
      </c>
      <c r="H344" s="30">
        <f t="shared" si="54"/>
        <v>0</v>
      </c>
      <c r="J344" s="31">
        <f t="shared" si="55"/>
        <v>150</v>
      </c>
      <c r="L344" s="31">
        <f t="shared" si="56"/>
        <v>38</v>
      </c>
    </row>
    <row r="345" spans="2:12" s="30" customFormat="1" ht="12.75">
      <c r="B345" s="30">
        <v>17275</v>
      </c>
      <c r="C345" s="30" t="s">
        <v>252</v>
      </c>
      <c r="D345" s="30" t="s">
        <v>17</v>
      </c>
      <c r="E345" s="37">
        <v>190</v>
      </c>
      <c r="F345" s="30">
        <f>K345*6</f>
        <v>48</v>
      </c>
      <c r="H345" s="30">
        <f t="shared" si="54"/>
        <v>48</v>
      </c>
      <c r="J345" s="31">
        <f t="shared" si="55"/>
        <v>7.5</v>
      </c>
      <c r="K345" s="37">
        <v>8</v>
      </c>
      <c r="L345" s="31">
        <f t="shared" si="56"/>
        <v>7.5</v>
      </c>
    </row>
    <row r="346" spans="2:12" s="30" customFormat="1" ht="12.75">
      <c r="B346" s="37">
        <v>23563</v>
      </c>
      <c r="C346" s="37" t="s">
        <v>374</v>
      </c>
      <c r="D346" s="37" t="s">
        <v>19</v>
      </c>
      <c r="E346" s="37">
        <v>160</v>
      </c>
      <c r="F346" s="30">
        <f>K346*6</f>
        <v>180</v>
      </c>
      <c r="G346" s="37"/>
      <c r="H346" s="30">
        <f t="shared" si="54"/>
        <v>180</v>
      </c>
      <c r="J346" s="31">
        <f t="shared" si="55"/>
        <v>30</v>
      </c>
      <c r="K346" s="37">
        <v>30</v>
      </c>
      <c r="L346" s="31">
        <f t="shared" si="56"/>
        <v>30</v>
      </c>
    </row>
    <row r="347" spans="2:12" s="30" customFormat="1" ht="12.75">
      <c r="B347" s="30">
        <v>20305</v>
      </c>
      <c r="C347" s="30" t="s">
        <v>195</v>
      </c>
      <c r="D347" s="30" t="s">
        <v>17</v>
      </c>
      <c r="F347" s="30">
        <f>K347*12</f>
        <v>0</v>
      </c>
      <c r="H347" s="30">
        <f t="shared" si="54"/>
        <v>0</v>
      </c>
      <c r="J347" s="31">
        <f t="shared" si="55"/>
        <v>150</v>
      </c>
      <c r="L347" s="31">
        <f t="shared" si="56"/>
        <v>38</v>
      </c>
    </row>
    <row r="348" spans="2:12" s="30" customFormat="1" ht="12.75">
      <c r="B348" s="30">
        <v>23011</v>
      </c>
      <c r="C348" s="30" t="s">
        <v>288</v>
      </c>
      <c r="D348" s="30" t="s">
        <v>57</v>
      </c>
      <c r="E348" s="37"/>
      <c r="F348" s="30">
        <f>K348*12</f>
        <v>456</v>
      </c>
      <c r="H348" s="30">
        <f t="shared" si="54"/>
        <v>456</v>
      </c>
      <c r="J348" s="31">
        <f t="shared" si="55"/>
        <v>150</v>
      </c>
      <c r="K348" s="37">
        <v>38</v>
      </c>
      <c r="L348" s="31">
        <f t="shared" si="56"/>
        <v>38</v>
      </c>
    </row>
    <row r="349" spans="2:12" s="30" customFormat="1" ht="12.75">
      <c r="B349" s="30">
        <v>17291</v>
      </c>
      <c r="C349" s="30" t="s">
        <v>125</v>
      </c>
      <c r="D349" s="30" t="s">
        <v>17</v>
      </c>
      <c r="E349" s="37">
        <v>134</v>
      </c>
      <c r="F349" s="30">
        <f>K349*6</f>
        <v>228</v>
      </c>
      <c r="H349" s="30">
        <f t="shared" si="54"/>
        <v>228</v>
      </c>
      <c r="J349" s="31">
        <f t="shared" si="55"/>
        <v>49.5</v>
      </c>
      <c r="K349" s="37">
        <v>38</v>
      </c>
      <c r="L349" s="31">
        <f t="shared" si="56"/>
        <v>38</v>
      </c>
    </row>
    <row r="350" spans="2:12" s="30" customFormat="1" ht="12.75">
      <c r="B350" s="30">
        <v>22884</v>
      </c>
      <c r="C350" s="30" t="s">
        <v>285</v>
      </c>
      <c r="D350" s="30" t="s">
        <v>19</v>
      </c>
      <c r="E350" s="37"/>
      <c r="F350" s="30">
        <f>K350*12</f>
        <v>456</v>
      </c>
      <c r="H350" s="30">
        <f t="shared" si="54"/>
        <v>456</v>
      </c>
      <c r="J350" s="31">
        <f t="shared" si="55"/>
        <v>150</v>
      </c>
      <c r="K350" s="37">
        <v>38</v>
      </c>
      <c r="L350" s="31">
        <f t="shared" si="56"/>
        <v>38</v>
      </c>
    </row>
    <row r="351" spans="2:12" s="30" customFormat="1" ht="12.75">
      <c r="B351" s="30">
        <v>21643</v>
      </c>
      <c r="C351" s="30" t="s">
        <v>148</v>
      </c>
      <c r="D351" s="30" t="s">
        <v>24</v>
      </c>
      <c r="F351" s="30">
        <f>K351*12</f>
        <v>0</v>
      </c>
      <c r="H351" s="30">
        <f t="shared" si="54"/>
        <v>0</v>
      </c>
      <c r="J351" s="31">
        <f t="shared" si="55"/>
        <v>150</v>
      </c>
      <c r="L351" s="31">
        <f t="shared" si="56"/>
        <v>38</v>
      </c>
    </row>
    <row r="352" spans="2:15" s="30" customFormat="1" ht="12.75">
      <c r="B352" s="30">
        <v>21198</v>
      </c>
      <c r="C352" s="30" t="s">
        <v>35</v>
      </c>
      <c r="D352" s="30" t="s">
        <v>36</v>
      </c>
      <c r="E352" s="37">
        <v>198</v>
      </c>
      <c r="F352" s="30">
        <f>K352*8</f>
        <v>16</v>
      </c>
      <c r="G352" s="37"/>
      <c r="H352" s="30">
        <f t="shared" si="54"/>
        <v>16</v>
      </c>
      <c r="J352" s="31">
        <f t="shared" si="55"/>
        <v>1.5</v>
      </c>
      <c r="K352" s="37">
        <v>2</v>
      </c>
      <c r="L352" s="31">
        <f>IF(J352&lt;0,0,J352)</f>
        <v>1.5</v>
      </c>
      <c r="N352" s="33"/>
      <c r="O352" s="29"/>
    </row>
    <row r="353" spans="2:15" s="30" customFormat="1" ht="12.75">
      <c r="B353" s="30">
        <v>22173</v>
      </c>
      <c r="C353" s="30" t="s">
        <v>293</v>
      </c>
      <c r="D353" s="30" t="s">
        <v>17</v>
      </c>
      <c r="E353" s="37"/>
      <c r="F353" s="30">
        <f aca="true" t="shared" si="58" ref="F353:F358">K353*12</f>
        <v>456</v>
      </c>
      <c r="H353" s="30">
        <f t="shared" si="54"/>
        <v>456</v>
      </c>
      <c r="I353" s="30" t="s">
        <v>297</v>
      </c>
      <c r="J353" s="31">
        <f t="shared" si="55"/>
        <v>150</v>
      </c>
      <c r="K353" s="37">
        <v>38</v>
      </c>
      <c r="L353" s="31">
        <f aca="true" t="shared" si="59" ref="L353:L368">IF(J353&gt;38,38,J353)</f>
        <v>38</v>
      </c>
      <c r="N353" s="33"/>
      <c r="O353" s="29"/>
    </row>
    <row r="354" spans="2:15" s="30" customFormat="1" ht="12.75">
      <c r="B354" s="30">
        <v>22934</v>
      </c>
      <c r="C354" s="30" t="s">
        <v>290</v>
      </c>
      <c r="D354" s="30" t="s">
        <v>19</v>
      </c>
      <c r="E354" s="37"/>
      <c r="F354" s="30">
        <f t="shared" si="58"/>
        <v>456</v>
      </c>
      <c r="H354" s="30">
        <f t="shared" si="54"/>
        <v>456</v>
      </c>
      <c r="J354" s="31">
        <f t="shared" si="55"/>
        <v>150</v>
      </c>
      <c r="K354" s="37">
        <v>38</v>
      </c>
      <c r="L354" s="31">
        <f t="shared" si="59"/>
        <v>38</v>
      </c>
      <c r="N354" s="33"/>
      <c r="O354" s="29"/>
    </row>
    <row r="355" spans="2:12" s="30" customFormat="1" ht="12.75">
      <c r="B355" s="30">
        <v>21734</v>
      </c>
      <c r="C355" s="30" t="s">
        <v>78</v>
      </c>
      <c r="D355" s="30" t="s">
        <v>24</v>
      </c>
      <c r="F355" s="30">
        <f t="shared" si="58"/>
        <v>0</v>
      </c>
      <c r="H355" s="30">
        <f t="shared" si="54"/>
        <v>0</v>
      </c>
      <c r="J355" s="31">
        <f t="shared" si="55"/>
        <v>150</v>
      </c>
      <c r="L355" s="31">
        <f t="shared" si="59"/>
        <v>38</v>
      </c>
    </row>
    <row r="356" spans="2:12" s="30" customFormat="1" ht="12.75">
      <c r="B356" s="30">
        <v>21022</v>
      </c>
      <c r="C356" s="30" t="s">
        <v>79</v>
      </c>
      <c r="D356" s="30" t="s">
        <v>57</v>
      </c>
      <c r="E356" s="37"/>
      <c r="F356" s="30">
        <f t="shared" si="58"/>
        <v>456</v>
      </c>
      <c r="H356" s="30">
        <f t="shared" si="54"/>
        <v>456</v>
      </c>
      <c r="I356" s="30" t="s">
        <v>297</v>
      </c>
      <c r="J356" s="31">
        <f t="shared" si="55"/>
        <v>150</v>
      </c>
      <c r="K356" s="37">
        <v>38</v>
      </c>
      <c r="L356" s="31">
        <f t="shared" si="59"/>
        <v>38</v>
      </c>
    </row>
    <row r="357" spans="2:12" s="30" customFormat="1" ht="12.75">
      <c r="B357" s="30">
        <v>22277</v>
      </c>
      <c r="C357" s="30" t="s">
        <v>300</v>
      </c>
      <c r="D357" s="30" t="s">
        <v>17</v>
      </c>
      <c r="E357" s="37"/>
      <c r="F357" s="30">
        <f t="shared" si="58"/>
        <v>300</v>
      </c>
      <c r="H357" s="30">
        <f t="shared" si="54"/>
        <v>300</v>
      </c>
      <c r="J357" s="31">
        <f t="shared" si="55"/>
        <v>150</v>
      </c>
      <c r="K357" s="37">
        <v>25</v>
      </c>
      <c r="L357" s="31">
        <f t="shared" si="59"/>
        <v>38</v>
      </c>
    </row>
    <row r="358" spans="2:12" s="30" customFormat="1" ht="12.75">
      <c r="B358" s="30">
        <v>21881</v>
      </c>
      <c r="C358" s="30" t="s">
        <v>80</v>
      </c>
      <c r="D358" s="30" t="s">
        <v>57</v>
      </c>
      <c r="F358" s="30">
        <f t="shared" si="58"/>
        <v>0</v>
      </c>
      <c r="H358" s="30">
        <f t="shared" si="54"/>
        <v>0</v>
      </c>
      <c r="J358" s="31">
        <f t="shared" si="55"/>
        <v>150</v>
      </c>
      <c r="L358" s="31">
        <f t="shared" si="59"/>
        <v>38</v>
      </c>
    </row>
    <row r="359" spans="2:12" s="30" customFormat="1" ht="12.75">
      <c r="B359" s="30">
        <v>20821</v>
      </c>
      <c r="C359" s="30" t="s">
        <v>221</v>
      </c>
      <c r="D359" s="30" t="s">
        <v>34</v>
      </c>
      <c r="E359" s="30">
        <v>197</v>
      </c>
      <c r="F359" s="30">
        <f>K359*6</f>
        <v>12</v>
      </c>
      <c r="H359" s="30">
        <f aca="true" t="shared" si="60" ref="H359:H381">F359+G359</f>
        <v>12</v>
      </c>
      <c r="J359" s="31">
        <f aca="true" t="shared" si="61" ref="J359:J381">(200-E359)*(75/100)</f>
        <v>2.25</v>
      </c>
      <c r="K359" s="37">
        <v>2</v>
      </c>
      <c r="L359" s="31">
        <f t="shared" si="59"/>
        <v>2.25</v>
      </c>
    </row>
    <row r="360" spans="1:12" s="30" customFormat="1" ht="12.75">
      <c r="A360" s="26"/>
      <c r="B360" s="30">
        <v>21677</v>
      </c>
      <c r="C360" s="30" t="s">
        <v>176</v>
      </c>
      <c r="D360" s="30" t="s">
        <v>57</v>
      </c>
      <c r="F360" s="30">
        <f>K360*12</f>
        <v>0</v>
      </c>
      <c r="H360" s="30">
        <f t="shared" si="60"/>
        <v>0</v>
      </c>
      <c r="J360" s="31">
        <f t="shared" si="61"/>
        <v>150</v>
      </c>
      <c r="L360" s="31">
        <f t="shared" si="59"/>
        <v>38</v>
      </c>
    </row>
    <row r="361" spans="2:12" s="30" customFormat="1" ht="12.75">
      <c r="B361" s="30">
        <v>17303</v>
      </c>
      <c r="C361" s="30" t="s">
        <v>197</v>
      </c>
      <c r="D361" s="30" t="s">
        <v>17</v>
      </c>
      <c r="F361" s="30">
        <f>K361*12</f>
        <v>0</v>
      </c>
      <c r="H361" s="30">
        <f t="shared" si="60"/>
        <v>0</v>
      </c>
      <c r="J361" s="31">
        <f t="shared" si="61"/>
        <v>150</v>
      </c>
      <c r="L361" s="31">
        <f t="shared" si="59"/>
        <v>38</v>
      </c>
    </row>
    <row r="362" spans="2:12" s="30" customFormat="1" ht="12.75">
      <c r="B362" s="30">
        <v>23113</v>
      </c>
      <c r="C362" s="41" t="s">
        <v>366</v>
      </c>
      <c r="D362" s="30" t="s">
        <v>12</v>
      </c>
      <c r="E362" s="37">
        <v>173</v>
      </c>
      <c r="F362" s="30">
        <f>K362*6</f>
        <v>120</v>
      </c>
      <c r="H362" s="30">
        <f t="shared" si="60"/>
        <v>120</v>
      </c>
      <c r="J362" s="31">
        <f t="shared" si="61"/>
        <v>20.25</v>
      </c>
      <c r="K362" s="37">
        <v>20</v>
      </c>
      <c r="L362" s="31">
        <f t="shared" si="59"/>
        <v>20.25</v>
      </c>
    </row>
    <row r="363" spans="2:12" s="30" customFormat="1" ht="12.75">
      <c r="B363" s="30">
        <v>21926</v>
      </c>
      <c r="C363" s="30" t="s">
        <v>81</v>
      </c>
      <c r="D363" s="30" t="s">
        <v>17</v>
      </c>
      <c r="F363" s="30">
        <f>K363*12</f>
        <v>0</v>
      </c>
      <c r="H363" s="30">
        <f t="shared" si="60"/>
        <v>0</v>
      </c>
      <c r="J363" s="31">
        <f t="shared" si="61"/>
        <v>150</v>
      </c>
      <c r="L363" s="31">
        <f t="shared" si="59"/>
        <v>38</v>
      </c>
    </row>
    <row r="364" spans="2:12" s="30" customFormat="1" ht="12.75">
      <c r="B364" s="30">
        <v>21668</v>
      </c>
      <c r="C364" s="30" t="s">
        <v>115</v>
      </c>
      <c r="D364" s="30" t="s">
        <v>34</v>
      </c>
      <c r="E364" s="37">
        <v>166</v>
      </c>
      <c r="F364" s="30">
        <f>K364*6</f>
        <v>156</v>
      </c>
      <c r="H364" s="30">
        <f t="shared" si="60"/>
        <v>156</v>
      </c>
      <c r="J364" s="31">
        <f t="shared" si="61"/>
        <v>25.5</v>
      </c>
      <c r="K364" s="37">
        <v>26</v>
      </c>
      <c r="L364" s="31">
        <f t="shared" si="59"/>
        <v>25.5</v>
      </c>
    </row>
    <row r="365" spans="2:12" s="30" customFormat="1" ht="12.75">
      <c r="B365" s="30">
        <v>20817</v>
      </c>
      <c r="C365" s="30" t="s">
        <v>149</v>
      </c>
      <c r="D365" s="30" t="s">
        <v>34</v>
      </c>
      <c r="F365" s="30">
        <f>K365*12</f>
        <v>0</v>
      </c>
      <c r="H365" s="30">
        <f t="shared" si="60"/>
        <v>0</v>
      </c>
      <c r="J365" s="31">
        <f t="shared" si="61"/>
        <v>150</v>
      </c>
      <c r="L365" s="31">
        <f t="shared" si="59"/>
        <v>38</v>
      </c>
    </row>
    <row r="366" spans="2:12" s="30" customFormat="1" ht="12.75">
      <c r="B366" s="30">
        <v>21590</v>
      </c>
      <c r="C366" s="30" t="s">
        <v>119</v>
      </c>
      <c r="D366" s="30" t="s">
        <v>17</v>
      </c>
      <c r="E366" s="37">
        <v>0</v>
      </c>
      <c r="F366" s="30">
        <f>K366*6</f>
        <v>228</v>
      </c>
      <c r="H366" s="30">
        <f t="shared" si="60"/>
        <v>228</v>
      </c>
      <c r="J366" s="31">
        <f t="shared" si="61"/>
        <v>150</v>
      </c>
      <c r="K366" s="37">
        <v>38</v>
      </c>
      <c r="L366" s="31">
        <f t="shared" si="59"/>
        <v>38</v>
      </c>
    </row>
    <row r="367" spans="2:12" s="30" customFormat="1" ht="12.75">
      <c r="B367" s="30">
        <v>22274</v>
      </c>
      <c r="C367" s="30" t="s">
        <v>96</v>
      </c>
      <c r="D367" s="30" t="s">
        <v>19</v>
      </c>
      <c r="E367" s="37"/>
      <c r="F367" s="30">
        <f>K367*12</f>
        <v>312</v>
      </c>
      <c r="H367" s="30">
        <f t="shared" si="60"/>
        <v>312</v>
      </c>
      <c r="J367" s="31">
        <f t="shared" si="61"/>
        <v>150</v>
      </c>
      <c r="K367" s="37">
        <v>26</v>
      </c>
      <c r="L367" s="31">
        <f t="shared" si="59"/>
        <v>38</v>
      </c>
    </row>
    <row r="368" spans="2:12" s="30" customFormat="1" ht="12.75">
      <c r="B368" s="30">
        <v>20082</v>
      </c>
      <c r="C368" s="30" t="s">
        <v>187</v>
      </c>
      <c r="D368" s="30" t="s">
        <v>34</v>
      </c>
      <c r="F368" s="30">
        <f>K368*12</f>
        <v>0</v>
      </c>
      <c r="H368" s="30">
        <f t="shared" si="60"/>
        <v>0</v>
      </c>
      <c r="J368" s="31">
        <f t="shared" si="61"/>
        <v>150</v>
      </c>
      <c r="L368" s="31">
        <f t="shared" si="59"/>
        <v>38</v>
      </c>
    </row>
    <row r="369" spans="2:12" s="30" customFormat="1" ht="12.75">
      <c r="B369" s="30">
        <v>21197</v>
      </c>
      <c r="C369" s="30" t="s">
        <v>199</v>
      </c>
      <c r="D369" s="30" t="s">
        <v>36</v>
      </c>
      <c r="E369" s="37">
        <v>180</v>
      </c>
      <c r="F369" s="30">
        <f>K369*6</f>
        <v>90</v>
      </c>
      <c r="H369" s="30">
        <f t="shared" si="60"/>
        <v>90</v>
      </c>
      <c r="J369" s="31">
        <f t="shared" si="61"/>
        <v>15</v>
      </c>
      <c r="K369" s="37">
        <v>15</v>
      </c>
      <c r="L369" s="31">
        <f>IF(J369&lt;0,0,J369)</f>
        <v>15</v>
      </c>
    </row>
    <row r="370" spans="2:12" s="30" customFormat="1" ht="12.75">
      <c r="B370" s="26">
        <v>23094</v>
      </c>
      <c r="C370" s="26" t="s">
        <v>368</v>
      </c>
      <c r="D370" s="26" t="s">
        <v>17</v>
      </c>
      <c r="E370" s="37">
        <v>175</v>
      </c>
      <c r="F370" s="30">
        <f>K370*6</f>
        <v>114</v>
      </c>
      <c r="H370" s="30">
        <f t="shared" si="60"/>
        <v>114</v>
      </c>
      <c r="J370" s="31">
        <f t="shared" si="61"/>
        <v>18.75</v>
      </c>
      <c r="K370" s="37">
        <v>19</v>
      </c>
      <c r="L370" s="31">
        <f aca="true" t="shared" si="62" ref="L370:L381">IF(J370&gt;38,38,J370)</f>
        <v>18.75</v>
      </c>
    </row>
    <row r="371" spans="2:12" s="30" customFormat="1" ht="12.75">
      <c r="B371" s="30">
        <v>21813</v>
      </c>
      <c r="C371" s="30" t="s">
        <v>83</v>
      </c>
      <c r="D371" s="30" t="s">
        <v>24</v>
      </c>
      <c r="F371" s="30">
        <f>K371*12</f>
        <v>0</v>
      </c>
      <c r="H371" s="30">
        <f t="shared" si="60"/>
        <v>0</v>
      </c>
      <c r="J371" s="31">
        <f t="shared" si="61"/>
        <v>150</v>
      </c>
      <c r="L371" s="31">
        <f t="shared" si="62"/>
        <v>38</v>
      </c>
    </row>
    <row r="372" spans="2:12" s="30" customFormat="1" ht="12.75">
      <c r="B372" s="30">
        <v>22407</v>
      </c>
      <c r="C372" s="30" t="s">
        <v>84</v>
      </c>
      <c r="D372" s="30" t="s">
        <v>34</v>
      </c>
      <c r="E372" s="37">
        <v>152</v>
      </c>
      <c r="F372" s="30">
        <f>K372*6</f>
        <v>216</v>
      </c>
      <c r="H372" s="30">
        <f t="shared" si="60"/>
        <v>216</v>
      </c>
      <c r="J372" s="31">
        <f t="shared" si="61"/>
        <v>36</v>
      </c>
      <c r="K372" s="37">
        <v>36</v>
      </c>
      <c r="L372" s="31">
        <f t="shared" si="62"/>
        <v>36</v>
      </c>
    </row>
    <row r="373" spans="2:12" s="30" customFormat="1" ht="12.75">
      <c r="B373" s="30">
        <v>17323</v>
      </c>
      <c r="C373" s="30" t="s">
        <v>39</v>
      </c>
      <c r="D373" s="30" t="s">
        <v>19</v>
      </c>
      <c r="E373" s="37"/>
      <c r="F373" s="30">
        <f>K373*12</f>
        <v>276</v>
      </c>
      <c r="H373" s="30">
        <f t="shared" si="60"/>
        <v>276</v>
      </c>
      <c r="J373" s="31">
        <f t="shared" si="61"/>
        <v>150</v>
      </c>
      <c r="K373" s="37">
        <v>23</v>
      </c>
      <c r="L373" s="31">
        <f t="shared" si="62"/>
        <v>38</v>
      </c>
    </row>
    <row r="374" spans="2:12" s="30" customFormat="1" ht="12.75">
      <c r="B374" s="30">
        <v>21134</v>
      </c>
      <c r="C374" s="30" t="s">
        <v>85</v>
      </c>
      <c r="D374" s="30" t="s">
        <v>17</v>
      </c>
      <c r="F374" s="30">
        <f>K374*12</f>
        <v>0</v>
      </c>
      <c r="H374" s="30">
        <f t="shared" si="60"/>
        <v>0</v>
      </c>
      <c r="J374" s="31">
        <f t="shared" si="61"/>
        <v>150</v>
      </c>
      <c r="L374" s="31">
        <f t="shared" si="62"/>
        <v>38</v>
      </c>
    </row>
    <row r="375" spans="2:12" s="30" customFormat="1" ht="12.75">
      <c r="B375" s="30">
        <v>17225</v>
      </c>
      <c r="C375" s="30" t="s">
        <v>120</v>
      </c>
      <c r="D375" s="30" t="s">
        <v>57</v>
      </c>
      <c r="F375" s="30">
        <f>K375*12</f>
        <v>0</v>
      </c>
      <c r="H375" s="30">
        <f t="shared" si="60"/>
        <v>0</v>
      </c>
      <c r="J375" s="31">
        <f t="shared" si="61"/>
        <v>150</v>
      </c>
      <c r="L375" s="31">
        <f t="shared" si="62"/>
        <v>38</v>
      </c>
    </row>
    <row r="376" spans="1:12" ht="12.75">
      <c r="A376" s="30"/>
      <c r="B376" s="30">
        <v>23010</v>
      </c>
      <c r="C376" s="30" t="s">
        <v>292</v>
      </c>
      <c r="D376" s="30" t="s">
        <v>57</v>
      </c>
      <c r="E376" s="37"/>
      <c r="F376" s="30">
        <f>K376*12</f>
        <v>456</v>
      </c>
      <c r="G376" s="30"/>
      <c r="H376" s="30">
        <f t="shared" si="60"/>
        <v>456</v>
      </c>
      <c r="I376" s="30"/>
      <c r="J376" s="31">
        <f t="shared" si="61"/>
        <v>150</v>
      </c>
      <c r="K376" s="37">
        <v>38</v>
      </c>
      <c r="L376" s="31">
        <f t="shared" si="62"/>
        <v>38</v>
      </c>
    </row>
    <row r="377" spans="1:12" ht="12.75">
      <c r="A377" s="30"/>
      <c r="B377" s="30">
        <v>20231</v>
      </c>
      <c r="C377" s="30" t="s">
        <v>177</v>
      </c>
      <c r="D377" s="30" t="s">
        <v>34</v>
      </c>
      <c r="E377" s="30">
        <v>162</v>
      </c>
      <c r="F377" s="30">
        <f>K377*6</f>
        <v>174</v>
      </c>
      <c r="G377" s="30"/>
      <c r="H377" s="30">
        <f t="shared" si="60"/>
        <v>174</v>
      </c>
      <c r="I377" s="30"/>
      <c r="J377" s="31">
        <f t="shared" si="61"/>
        <v>28.5</v>
      </c>
      <c r="K377" s="37">
        <v>29</v>
      </c>
      <c r="L377" s="31">
        <f t="shared" si="62"/>
        <v>28.5</v>
      </c>
    </row>
    <row r="378" spans="1:12" ht="12.75">
      <c r="A378" s="30"/>
      <c r="B378" s="30">
        <v>20076</v>
      </c>
      <c r="C378" s="30" t="s">
        <v>86</v>
      </c>
      <c r="D378" s="30" t="s">
        <v>17</v>
      </c>
      <c r="E378" s="30"/>
      <c r="F378" s="30">
        <f>K378*12</f>
        <v>0</v>
      </c>
      <c r="G378" s="30"/>
      <c r="H378" s="30">
        <f t="shared" si="60"/>
        <v>0</v>
      </c>
      <c r="I378" s="30"/>
      <c r="J378" s="31">
        <f t="shared" si="61"/>
        <v>150</v>
      </c>
      <c r="K378" s="30"/>
      <c r="L378" s="31">
        <f t="shared" si="62"/>
        <v>38</v>
      </c>
    </row>
    <row r="379" spans="1:12" ht="12.75">
      <c r="A379" s="30"/>
      <c r="B379" s="30">
        <v>21894</v>
      </c>
      <c r="C379" s="30" t="s">
        <v>126</v>
      </c>
      <c r="D379" s="30" t="s">
        <v>36</v>
      </c>
      <c r="E379" s="30"/>
      <c r="F379" s="30">
        <f>K379*12</f>
        <v>0</v>
      </c>
      <c r="G379" s="30"/>
      <c r="H379" s="30">
        <f t="shared" si="60"/>
        <v>0</v>
      </c>
      <c r="I379" s="30"/>
      <c r="J379" s="31">
        <f t="shared" si="61"/>
        <v>150</v>
      </c>
      <c r="K379" s="30"/>
      <c r="L379" s="31">
        <f t="shared" si="62"/>
        <v>38</v>
      </c>
    </row>
    <row r="380" spans="2:12" s="30" customFormat="1" ht="12.75">
      <c r="B380" s="30">
        <v>21020</v>
      </c>
      <c r="C380" s="30" t="s">
        <v>116</v>
      </c>
      <c r="D380" s="30" t="s">
        <v>57</v>
      </c>
      <c r="F380" s="30">
        <f>K380*12</f>
        <v>0</v>
      </c>
      <c r="H380" s="30">
        <f t="shared" si="60"/>
        <v>0</v>
      </c>
      <c r="J380" s="31">
        <f t="shared" si="61"/>
        <v>150</v>
      </c>
      <c r="L380" s="31">
        <f t="shared" si="62"/>
        <v>38</v>
      </c>
    </row>
    <row r="381" spans="2:12" s="30" customFormat="1" ht="12.75">
      <c r="B381" s="30">
        <v>22844</v>
      </c>
      <c r="C381" s="30" t="s">
        <v>268</v>
      </c>
      <c r="D381" s="30" t="s">
        <v>17</v>
      </c>
      <c r="E381" s="37"/>
      <c r="F381" s="30">
        <f>K381*12</f>
        <v>252</v>
      </c>
      <c r="H381" s="30">
        <f t="shared" si="60"/>
        <v>252</v>
      </c>
      <c r="J381" s="31">
        <f t="shared" si="61"/>
        <v>150</v>
      </c>
      <c r="K381" s="37">
        <v>21</v>
      </c>
      <c r="L381" s="31">
        <f t="shared" si="62"/>
        <v>38</v>
      </c>
    </row>
    <row r="382" spans="1:15" s="30" customFormat="1" ht="12.75">
      <c r="A382" s="30">
        <v>6</v>
      </c>
      <c r="B382" s="30">
        <v>21680</v>
      </c>
      <c r="C382" s="30" t="s">
        <v>47</v>
      </c>
      <c r="D382" s="30" t="s">
        <v>24</v>
      </c>
      <c r="E382" s="30">
        <v>136</v>
      </c>
      <c r="F382" s="30">
        <f aca="true" t="shared" si="63" ref="F382:F415">K382*6</f>
        <v>228</v>
      </c>
      <c r="G382" s="26" t="s">
        <v>383</v>
      </c>
      <c r="H382" s="30" t="e">
        <f aca="true" t="shared" si="64" ref="H382:H415">F382+G382</f>
        <v>#VALUE!</v>
      </c>
      <c r="J382" s="31">
        <f aca="true" t="shared" si="65" ref="J382:J415">(200-E382)*(75/100)</f>
        <v>48</v>
      </c>
      <c r="K382" s="37">
        <v>38</v>
      </c>
      <c r="L382" s="31">
        <f aca="true" t="shared" si="66" ref="L382:L409">IF(J382&gt;38,38,J382)</f>
        <v>38</v>
      </c>
      <c r="N382" s="33"/>
      <c r="O382" s="29"/>
    </row>
    <row r="383" spans="1:12" s="30" customFormat="1" ht="12.75">
      <c r="A383" s="30">
        <v>9</v>
      </c>
      <c r="B383" s="30">
        <v>23151</v>
      </c>
      <c r="C383" s="30" t="s">
        <v>315</v>
      </c>
      <c r="D383" s="30" t="s">
        <v>19</v>
      </c>
      <c r="E383" s="37">
        <v>137</v>
      </c>
      <c r="F383" s="30">
        <f t="shared" si="63"/>
        <v>228</v>
      </c>
      <c r="G383" s="26" t="s">
        <v>383</v>
      </c>
      <c r="H383" s="30" t="e">
        <f t="shared" si="64"/>
        <v>#VALUE!</v>
      </c>
      <c r="J383" s="31">
        <f t="shared" si="65"/>
        <v>47.25</v>
      </c>
      <c r="K383" s="37">
        <v>38</v>
      </c>
      <c r="L383" s="31">
        <f t="shared" si="66"/>
        <v>38</v>
      </c>
    </row>
    <row r="384" spans="1:12" s="30" customFormat="1" ht="12.75">
      <c r="A384" s="30">
        <v>10</v>
      </c>
      <c r="B384" s="37">
        <v>22838</v>
      </c>
      <c r="C384" s="37" t="s">
        <v>346</v>
      </c>
      <c r="D384" s="37" t="s">
        <v>34</v>
      </c>
      <c r="E384" s="37">
        <v>123</v>
      </c>
      <c r="F384" s="30">
        <f t="shared" si="63"/>
        <v>228</v>
      </c>
      <c r="G384" s="26" t="s">
        <v>383</v>
      </c>
      <c r="H384" s="30" t="e">
        <f t="shared" si="64"/>
        <v>#VALUE!</v>
      </c>
      <c r="J384" s="31">
        <f t="shared" si="65"/>
        <v>57.75</v>
      </c>
      <c r="K384" s="37">
        <v>38</v>
      </c>
      <c r="L384" s="31">
        <f t="shared" si="66"/>
        <v>38</v>
      </c>
    </row>
    <row r="385" spans="1:12" s="30" customFormat="1" ht="12.75">
      <c r="A385" s="30">
        <v>40</v>
      </c>
      <c r="B385" s="30">
        <v>20302</v>
      </c>
      <c r="C385" s="30" t="s">
        <v>122</v>
      </c>
      <c r="D385" s="30" t="s">
        <v>19</v>
      </c>
      <c r="E385" s="37">
        <v>151</v>
      </c>
      <c r="F385" s="30">
        <f t="shared" si="63"/>
        <v>222</v>
      </c>
      <c r="G385" s="26" t="s">
        <v>383</v>
      </c>
      <c r="H385" s="30" t="e">
        <f t="shared" si="64"/>
        <v>#VALUE!</v>
      </c>
      <c r="J385" s="31">
        <f t="shared" si="65"/>
        <v>36.75</v>
      </c>
      <c r="K385" s="37">
        <v>37</v>
      </c>
      <c r="L385" s="31">
        <f t="shared" si="66"/>
        <v>36.75</v>
      </c>
    </row>
    <row r="386" spans="1:13" s="30" customFormat="1" ht="12.75">
      <c r="A386" s="30">
        <v>59</v>
      </c>
      <c r="B386" s="30">
        <v>22635</v>
      </c>
      <c r="C386" s="30" t="s">
        <v>157</v>
      </c>
      <c r="D386" s="30" t="s">
        <v>17</v>
      </c>
      <c r="E386" s="37">
        <v>137</v>
      </c>
      <c r="F386" s="30">
        <f t="shared" si="63"/>
        <v>228</v>
      </c>
      <c r="G386" s="26" t="s">
        <v>383</v>
      </c>
      <c r="H386" s="30" t="e">
        <f t="shared" si="64"/>
        <v>#VALUE!</v>
      </c>
      <c r="J386" s="31">
        <f t="shared" si="65"/>
        <v>47.25</v>
      </c>
      <c r="K386" s="37">
        <v>38</v>
      </c>
      <c r="L386" s="31">
        <f t="shared" si="66"/>
        <v>38</v>
      </c>
      <c r="M386" s="26"/>
    </row>
    <row r="387" spans="1:12" s="30" customFormat="1" ht="12.75">
      <c r="A387" s="30">
        <v>63</v>
      </c>
      <c r="B387" s="30">
        <v>23020</v>
      </c>
      <c r="C387" s="30" t="s">
        <v>309</v>
      </c>
      <c r="D387" s="30" t="s">
        <v>57</v>
      </c>
      <c r="E387" s="37">
        <v>143</v>
      </c>
      <c r="F387" s="30">
        <f t="shared" si="63"/>
        <v>228</v>
      </c>
      <c r="G387" s="26" t="s">
        <v>383</v>
      </c>
      <c r="H387" s="30" t="e">
        <f t="shared" si="64"/>
        <v>#VALUE!</v>
      </c>
      <c r="J387" s="31">
        <f t="shared" si="65"/>
        <v>42.75</v>
      </c>
      <c r="K387" s="37">
        <v>38</v>
      </c>
      <c r="L387" s="31">
        <f t="shared" si="66"/>
        <v>38</v>
      </c>
    </row>
    <row r="388" spans="1:12" s="30" customFormat="1" ht="12.75">
      <c r="A388" s="30">
        <v>70</v>
      </c>
      <c r="B388" s="26">
        <v>24172</v>
      </c>
      <c r="C388" s="26" t="s">
        <v>424</v>
      </c>
      <c r="D388" s="26" t="s">
        <v>17</v>
      </c>
      <c r="E388" s="26">
        <v>98</v>
      </c>
      <c r="F388" s="30">
        <f t="shared" si="63"/>
        <v>228</v>
      </c>
      <c r="G388" s="26" t="s">
        <v>383</v>
      </c>
      <c r="H388" s="30" t="e">
        <f t="shared" si="64"/>
        <v>#VALUE!</v>
      </c>
      <c r="J388" s="31">
        <f t="shared" si="65"/>
        <v>76.5</v>
      </c>
      <c r="K388" s="37">
        <v>38</v>
      </c>
      <c r="L388" s="31">
        <f t="shared" si="66"/>
        <v>38</v>
      </c>
    </row>
    <row r="389" spans="1:12" s="30" customFormat="1" ht="12.75">
      <c r="A389" s="30">
        <v>85</v>
      </c>
      <c r="B389" s="30">
        <v>20303</v>
      </c>
      <c r="C389" s="30" t="s">
        <v>18</v>
      </c>
      <c r="D389" s="30" t="s">
        <v>19</v>
      </c>
      <c r="E389" s="37">
        <v>164</v>
      </c>
      <c r="F389" s="30">
        <f t="shared" si="63"/>
        <v>162</v>
      </c>
      <c r="G389" s="26" t="s">
        <v>383</v>
      </c>
      <c r="H389" s="30" t="e">
        <f t="shared" si="64"/>
        <v>#VALUE!</v>
      </c>
      <c r="J389" s="31">
        <f t="shared" si="65"/>
        <v>27</v>
      </c>
      <c r="K389" s="37">
        <v>27</v>
      </c>
      <c r="L389" s="31">
        <f t="shared" si="66"/>
        <v>27</v>
      </c>
    </row>
    <row r="390" spans="1:12" s="30" customFormat="1" ht="12.75">
      <c r="A390" s="30">
        <v>93</v>
      </c>
      <c r="B390" s="30">
        <v>21554</v>
      </c>
      <c r="C390" s="30" t="s">
        <v>244</v>
      </c>
      <c r="D390" s="30" t="s">
        <v>24</v>
      </c>
      <c r="E390" s="37">
        <v>203</v>
      </c>
      <c r="F390" s="30">
        <f t="shared" si="63"/>
        <v>0</v>
      </c>
      <c r="G390" s="26" t="s">
        <v>383</v>
      </c>
      <c r="H390" s="30" t="e">
        <f t="shared" si="64"/>
        <v>#VALUE!</v>
      </c>
      <c r="J390" s="31">
        <f t="shared" si="65"/>
        <v>-2.25</v>
      </c>
      <c r="K390" s="37">
        <v>0</v>
      </c>
      <c r="L390" s="31">
        <f t="shared" si="66"/>
        <v>-2.25</v>
      </c>
    </row>
    <row r="391" spans="2:12" s="30" customFormat="1" ht="12.75">
      <c r="B391" s="37">
        <v>23385</v>
      </c>
      <c r="C391" s="37" t="s">
        <v>370</v>
      </c>
      <c r="D391" s="37" t="s">
        <v>57</v>
      </c>
      <c r="E391" s="37">
        <v>165</v>
      </c>
      <c r="F391" s="30">
        <f t="shared" si="63"/>
        <v>156</v>
      </c>
      <c r="G391" s="26" t="s">
        <v>383</v>
      </c>
      <c r="H391" s="30" t="e">
        <f t="shared" si="64"/>
        <v>#VALUE!</v>
      </c>
      <c r="J391" s="31">
        <f t="shared" si="65"/>
        <v>26.25</v>
      </c>
      <c r="K391" s="37">
        <v>26</v>
      </c>
      <c r="L391" s="31">
        <f t="shared" si="66"/>
        <v>26.25</v>
      </c>
    </row>
    <row r="392" spans="2:15" s="30" customFormat="1" ht="12.75">
      <c r="B392" s="30">
        <v>20650</v>
      </c>
      <c r="C392" s="30" t="s">
        <v>172</v>
      </c>
      <c r="D392" s="30" t="s">
        <v>17</v>
      </c>
      <c r="E392" s="30">
        <v>188</v>
      </c>
      <c r="F392" s="30">
        <f t="shared" si="63"/>
        <v>54</v>
      </c>
      <c r="G392" s="26" t="s">
        <v>383</v>
      </c>
      <c r="H392" s="30" t="e">
        <f t="shared" si="64"/>
        <v>#VALUE!</v>
      </c>
      <c r="J392" s="31">
        <f t="shared" si="65"/>
        <v>9</v>
      </c>
      <c r="K392" s="37">
        <v>9</v>
      </c>
      <c r="L392" s="31">
        <f t="shared" si="66"/>
        <v>9</v>
      </c>
      <c r="N392" s="33"/>
      <c r="O392" s="29"/>
    </row>
    <row r="393" spans="2:12" s="30" customFormat="1" ht="12.75">
      <c r="B393" s="37">
        <v>23348</v>
      </c>
      <c r="C393" s="37" t="s">
        <v>353</v>
      </c>
      <c r="D393" s="37" t="s">
        <v>17</v>
      </c>
      <c r="E393" s="37">
        <v>196</v>
      </c>
      <c r="F393" s="30">
        <f t="shared" si="63"/>
        <v>18</v>
      </c>
      <c r="G393" s="26" t="s">
        <v>383</v>
      </c>
      <c r="H393" s="30" t="e">
        <f t="shared" si="64"/>
        <v>#VALUE!</v>
      </c>
      <c r="J393" s="31">
        <f t="shared" si="65"/>
        <v>3</v>
      </c>
      <c r="K393" s="37">
        <v>3</v>
      </c>
      <c r="L393" s="31">
        <f t="shared" si="66"/>
        <v>3</v>
      </c>
    </row>
    <row r="394" spans="2:15" s="30" customFormat="1" ht="12.75">
      <c r="B394" s="26">
        <v>24569</v>
      </c>
      <c r="C394" s="26" t="s">
        <v>428</v>
      </c>
      <c r="D394" s="26" t="s">
        <v>12</v>
      </c>
      <c r="E394" s="37">
        <v>141</v>
      </c>
      <c r="F394" s="30">
        <f t="shared" si="63"/>
        <v>228</v>
      </c>
      <c r="G394" s="26" t="s">
        <v>383</v>
      </c>
      <c r="H394" s="30" t="e">
        <f t="shared" si="64"/>
        <v>#VALUE!</v>
      </c>
      <c r="J394" s="31">
        <f t="shared" si="65"/>
        <v>44.25</v>
      </c>
      <c r="K394" s="37">
        <v>38</v>
      </c>
      <c r="L394" s="31">
        <f t="shared" si="66"/>
        <v>38</v>
      </c>
      <c r="N394" s="33"/>
      <c r="O394" s="29"/>
    </row>
    <row r="395" spans="2:12" s="30" customFormat="1" ht="12.75">
      <c r="B395" s="30">
        <v>22688</v>
      </c>
      <c r="C395" s="30" t="s">
        <v>106</v>
      </c>
      <c r="D395" s="30" t="s">
        <v>24</v>
      </c>
      <c r="E395" s="37">
        <v>193</v>
      </c>
      <c r="F395" s="30">
        <f t="shared" si="63"/>
        <v>30</v>
      </c>
      <c r="G395" s="26" t="s">
        <v>383</v>
      </c>
      <c r="H395" s="30" t="e">
        <f t="shared" si="64"/>
        <v>#VALUE!</v>
      </c>
      <c r="J395" s="31">
        <f t="shared" si="65"/>
        <v>5.25</v>
      </c>
      <c r="K395" s="37">
        <v>5</v>
      </c>
      <c r="L395" s="31">
        <f t="shared" si="66"/>
        <v>5.25</v>
      </c>
    </row>
    <row r="396" spans="2:12" s="30" customFormat="1" ht="12.75">
      <c r="B396" s="30">
        <v>17277</v>
      </c>
      <c r="C396" s="30" t="s">
        <v>235</v>
      </c>
      <c r="D396" s="30" t="s">
        <v>57</v>
      </c>
      <c r="E396" s="37">
        <v>175</v>
      </c>
      <c r="F396" s="30">
        <f t="shared" si="63"/>
        <v>114</v>
      </c>
      <c r="G396" s="26" t="s">
        <v>383</v>
      </c>
      <c r="H396" s="30" t="e">
        <f t="shared" si="64"/>
        <v>#VALUE!</v>
      </c>
      <c r="J396" s="31">
        <f t="shared" si="65"/>
        <v>18.75</v>
      </c>
      <c r="K396" s="37">
        <v>19</v>
      </c>
      <c r="L396" s="31">
        <f t="shared" si="66"/>
        <v>18.75</v>
      </c>
    </row>
    <row r="397" spans="2:12" s="30" customFormat="1" ht="12.75">
      <c r="B397" s="30">
        <v>19187</v>
      </c>
      <c r="C397" s="30" t="s">
        <v>27</v>
      </c>
      <c r="D397" s="30" t="s">
        <v>12</v>
      </c>
      <c r="E397" s="37">
        <v>190</v>
      </c>
      <c r="F397" s="30">
        <f t="shared" si="63"/>
        <v>48</v>
      </c>
      <c r="G397" s="26" t="s">
        <v>383</v>
      </c>
      <c r="H397" s="30" t="e">
        <f t="shared" si="64"/>
        <v>#VALUE!</v>
      </c>
      <c r="J397" s="31">
        <f t="shared" si="65"/>
        <v>7.5</v>
      </c>
      <c r="K397" s="37">
        <v>8</v>
      </c>
      <c r="L397" s="31">
        <f t="shared" si="66"/>
        <v>7.5</v>
      </c>
    </row>
    <row r="398" spans="2:12" s="30" customFormat="1" ht="12.75">
      <c r="B398" s="30">
        <v>22733</v>
      </c>
      <c r="C398" s="30" t="s">
        <v>286</v>
      </c>
      <c r="D398" t="s">
        <v>34</v>
      </c>
      <c r="E398" s="37">
        <v>146</v>
      </c>
      <c r="F398" s="30">
        <f t="shared" si="63"/>
        <v>228</v>
      </c>
      <c r="G398" s="26" t="s">
        <v>383</v>
      </c>
      <c r="H398" s="30" t="e">
        <f t="shared" si="64"/>
        <v>#VALUE!</v>
      </c>
      <c r="J398" s="31">
        <f t="shared" si="65"/>
        <v>40.5</v>
      </c>
      <c r="K398" s="37">
        <v>38</v>
      </c>
      <c r="L398" s="31">
        <f t="shared" si="66"/>
        <v>38</v>
      </c>
    </row>
    <row r="399" spans="2:12" s="30" customFormat="1" ht="12.75">
      <c r="B399" s="37">
        <v>23454</v>
      </c>
      <c r="C399" s="37" t="s">
        <v>360</v>
      </c>
      <c r="D399" s="37" t="s">
        <v>17</v>
      </c>
      <c r="E399" s="37">
        <v>145</v>
      </c>
      <c r="F399" s="30">
        <f t="shared" si="63"/>
        <v>228</v>
      </c>
      <c r="G399" s="26" t="s">
        <v>383</v>
      </c>
      <c r="H399" s="30" t="e">
        <f t="shared" si="64"/>
        <v>#VALUE!</v>
      </c>
      <c r="J399" s="31">
        <f t="shared" si="65"/>
        <v>41.25</v>
      </c>
      <c r="K399" s="37">
        <v>38</v>
      </c>
      <c r="L399" s="31">
        <f t="shared" si="66"/>
        <v>38</v>
      </c>
    </row>
    <row r="400" spans="2:12" s="30" customFormat="1" ht="12.75">
      <c r="B400" s="30">
        <v>17259</v>
      </c>
      <c r="C400" s="30" t="s">
        <v>160</v>
      </c>
      <c r="D400" s="30" t="s">
        <v>17</v>
      </c>
      <c r="E400" s="37">
        <v>165</v>
      </c>
      <c r="F400" s="30">
        <f t="shared" si="63"/>
        <v>156</v>
      </c>
      <c r="G400" s="26" t="s">
        <v>383</v>
      </c>
      <c r="H400" s="30" t="e">
        <f t="shared" si="64"/>
        <v>#VALUE!</v>
      </c>
      <c r="J400" s="31">
        <f t="shared" si="65"/>
        <v>26.25</v>
      </c>
      <c r="K400" s="37">
        <v>26</v>
      </c>
      <c r="L400" s="31">
        <f t="shared" si="66"/>
        <v>26.25</v>
      </c>
    </row>
    <row r="401" spans="2:12" s="30" customFormat="1" ht="12.75">
      <c r="B401" s="26">
        <v>23004</v>
      </c>
      <c r="C401" s="26" t="s">
        <v>367</v>
      </c>
      <c r="D401" s="26" t="s">
        <v>24</v>
      </c>
      <c r="E401" s="37">
        <v>145</v>
      </c>
      <c r="F401" s="30">
        <f t="shared" si="63"/>
        <v>228</v>
      </c>
      <c r="G401" s="26" t="s">
        <v>383</v>
      </c>
      <c r="H401" s="30" t="e">
        <f t="shared" si="64"/>
        <v>#VALUE!</v>
      </c>
      <c r="J401" s="31">
        <f t="shared" si="65"/>
        <v>41.25</v>
      </c>
      <c r="K401" s="37">
        <v>38</v>
      </c>
      <c r="L401" s="31">
        <f t="shared" si="66"/>
        <v>38</v>
      </c>
    </row>
    <row r="402" spans="2:12" s="30" customFormat="1" ht="12.75">
      <c r="B402" s="37">
        <v>23275</v>
      </c>
      <c r="C402" s="37" t="s">
        <v>341</v>
      </c>
      <c r="D402" s="37" t="s">
        <v>19</v>
      </c>
      <c r="E402" s="37">
        <v>155</v>
      </c>
      <c r="F402" s="30">
        <f t="shared" si="63"/>
        <v>204</v>
      </c>
      <c r="G402" s="26" t="s">
        <v>383</v>
      </c>
      <c r="H402" s="30" t="e">
        <f t="shared" si="64"/>
        <v>#VALUE!</v>
      </c>
      <c r="J402" s="31">
        <f t="shared" si="65"/>
        <v>33.75</v>
      </c>
      <c r="K402" s="37">
        <v>34</v>
      </c>
      <c r="L402" s="31">
        <f t="shared" si="66"/>
        <v>33.75</v>
      </c>
    </row>
    <row r="403" spans="2:12" s="30" customFormat="1" ht="12.75">
      <c r="B403" s="30">
        <v>22663</v>
      </c>
      <c r="C403" s="30" t="s">
        <v>275</v>
      </c>
      <c r="D403" s="30" t="s">
        <v>24</v>
      </c>
      <c r="E403" s="37">
        <v>177</v>
      </c>
      <c r="F403" s="30">
        <f t="shared" si="63"/>
        <v>102</v>
      </c>
      <c r="G403" s="26" t="s">
        <v>383</v>
      </c>
      <c r="H403" s="30" t="e">
        <f t="shared" si="64"/>
        <v>#VALUE!</v>
      </c>
      <c r="J403" s="31">
        <f t="shared" si="65"/>
        <v>17.25</v>
      </c>
      <c r="K403" s="37">
        <v>17</v>
      </c>
      <c r="L403" s="31">
        <f t="shared" si="66"/>
        <v>17.25</v>
      </c>
    </row>
    <row r="404" spans="2:12" s="30" customFormat="1" ht="12.75">
      <c r="B404" s="30">
        <v>17244</v>
      </c>
      <c r="C404" s="30" t="s">
        <v>196</v>
      </c>
      <c r="D404" s="30" t="s">
        <v>17</v>
      </c>
      <c r="E404" s="37"/>
      <c r="F404" s="30">
        <f t="shared" si="63"/>
        <v>228</v>
      </c>
      <c r="G404" s="26" t="s">
        <v>383</v>
      </c>
      <c r="H404" s="30" t="e">
        <f t="shared" si="64"/>
        <v>#VALUE!</v>
      </c>
      <c r="J404" s="31">
        <f t="shared" si="65"/>
        <v>150</v>
      </c>
      <c r="K404" s="37">
        <v>38</v>
      </c>
      <c r="L404" s="31">
        <f t="shared" si="66"/>
        <v>38</v>
      </c>
    </row>
    <row r="405" spans="2:12" s="30" customFormat="1" ht="12.75">
      <c r="B405" s="30">
        <v>21090</v>
      </c>
      <c r="C405" s="30" t="s">
        <v>167</v>
      </c>
      <c r="D405" s="30" t="s">
        <v>17</v>
      </c>
      <c r="E405" s="37">
        <v>189</v>
      </c>
      <c r="F405" s="30">
        <f t="shared" si="63"/>
        <v>48</v>
      </c>
      <c r="G405" s="26" t="s">
        <v>383</v>
      </c>
      <c r="H405" s="30" t="e">
        <f t="shared" si="64"/>
        <v>#VALUE!</v>
      </c>
      <c r="J405" s="31">
        <f t="shared" si="65"/>
        <v>8.25</v>
      </c>
      <c r="K405" s="37">
        <v>8</v>
      </c>
      <c r="L405" s="31">
        <f t="shared" si="66"/>
        <v>8.25</v>
      </c>
    </row>
    <row r="406" spans="2:12" s="30" customFormat="1" ht="12.75">
      <c r="B406" s="37">
        <v>23566</v>
      </c>
      <c r="C406" s="37" t="s">
        <v>377</v>
      </c>
      <c r="D406" s="37" t="s">
        <v>12</v>
      </c>
      <c r="E406" s="37">
        <v>164</v>
      </c>
      <c r="F406" s="30">
        <f t="shared" si="63"/>
        <v>162</v>
      </c>
      <c r="G406" s="26" t="s">
        <v>383</v>
      </c>
      <c r="H406" s="30" t="e">
        <f t="shared" si="64"/>
        <v>#VALUE!</v>
      </c>
      <c r="J406" s="31">
        <f t="shared" si="65"/>
        <v>27</v>
      </c>
      <c r="K406" s="37">
        <v>27</v>
      </c>
      <c r="L406" s="31">
        <f t="shared" si="66"/>
        <v>27</v>
      </c>
    </row>
    <row r="407" spans="2:12" s="30" customFormat="1" ht="12.75">
      <c r="B407" s="30">
        <v>17264</v>
      </c>
      <c r="C407" s="30" t="s">
        <v>224</v>
      </c>
      <c r="D407" s="30" t="s">
        <v>17</v>
      </c>
      <c r="E407" s="37">
        <v>173</v>
      </c>
      <c r="F407" s="30">
        <f t="shared" si="63"/>
        <v>120</v>
      </c>
      <c r="G407" s="26" t="s">
        <v>383</v>
      </c>
      <c r="H407" s="30" t="e">
        <f t="shared" si="64"/>
        <v>#VALUE!</v>
      </c>
      <c r="J407" s="31">
        <f t="shared" si="65"/>
        <v>20.25</v>
      </c>
      <c r="K407" s="37">
        <v>20</v>
      </c>
      <c r="L407" s="31">
        <f t="shared" si="66"/>
        <v>20.25</v>
      </c>
    </row>
    <row r="408" spans="1:15" s="26" customFormat="1" ht="12.75">
      <c r="A408" s="30"/>
      <c r="B408" s="37">
        <v>23341</v>
      </c>
      <c r="C408" s="37" t="s">
        <v>119</v>
      </c>
      <c r="D408" s="37" t="s">
        <v>17</v>
      </c>
      <c r="E408" s="37">
        <v>184</v>
      </c>
      <c r="F408" s="30">
        <f t="shared" si="63"/>
        <v>72</v>
      </c>
      <c r="G408" s="26" t="s">
        <v>383</v>
      </c>
      <c r="H408" s="30" t="e">
        <f t="shared" si="64"/>
        <v>#VALUE!</v>
      </c>
      <c r="I408" s="30"/>
      <c r="J408" s="31">
        <f t="shared" si="65"/>
        <v>12</v>
      </c>
      <c r="K408" s="37">
        <v>12</v>
      </c>
      <c r="L408" s="31">
        <f t="shared" si="66"/>
        <v>12</v>
      </c>
      <c r="M408" s="30"/>
      <c r="N408" s="30"/>
      <c r="O408" s="30"/>
    </row>
    <row r="409" spans="1:15" s="26" customFormat="1" ht="12.75">
      <c r="A409" s="30"/>
      <c r="B409" s="30">
        <v>22405</v>
      </c>
      <c r="C409" s="30" t="s">
        <v>246</v>
      </c>
      <c r="D409" s="30" t="s">
        <v>34</v>
      </c>
      <c r="E409" s="37">
        <v>181</v>
      </c>
      <c r="F409" s="30">
        <f t="shared" si="63"/>
        <v>84</v>
      </c>
      <c r="G409" s="26" t="s">
        <v>383</v>
      </c>
      <c r="H409" s="30" t="e">
        <f t="shared" si="64"/>
        <v>#VALUE!</v>
      </c>
      <c r="I409" s="30"/>
      <c r="J409" s="31">
        <f t="shared" si="65"/>
        <v>14.25</v>
      </c>
      <c r="K409" s="37">
        <v>14</v>
      </c>
      <c r="L409" s="31">
        <f t="shared" si="66"/>
        <v>14.25</v>
      </c>
      <c r="M409" s="30"/>
      <c r="N409" s="30"/>
      <c r="O409" s="30"/>
    </row>
    <row r="410" spans="1:15" s="26" customFormat="1" ht="12.75">
      <c r="A410" s="30"/>
      <c r="B410" s="30">
        <v>21023</v>
      </c>
      <c r="C410" s="30" t="s">
        <v>231</v>
      </c>
      <c r="D410" s="30" t="s">
        <v>57</v>
      </c>
      <c r="E410" s="37">
        <v>184</v>
      </c>
      <c r="F410" s="30">
        <f t="shared" si="63"/>
        <v>72</v>
      </c>
      <c r="G410" s="26" t="s">
        <v>383</v>
      </c>
      <c r="H410" s="30" t="e">
        <f t="shared" si="64"/>
        <v>#VALUE!</v>
      </c>
      <c r="I410" s="30"/>
      <c r="J410" s="31">
        <f t="shared" si="65"/>
        <v>12</v>
      </c>
      <c r="K410" s="37">
        <v>12</v>
      </c>
      <c r="L410" s="31">
        <f>IF(J410&lt;0,0,J410)</f>
        <v>12</v>
      </c>
      <c r="M410" s="30"/>
      <c r="N410" s="30"/>
      <c r="O410" s="30"/>
    </row>
    <row r="411" spans="1:15" s="26" customFormat="1" ht="12.75">
      <c r="A411" s="30"/>
      <c r="B411" s="30">
        <v>20079</v>
      </c>
      <c r="C411" s="30" t="s">
        <v>253</v>
      </c>
      <c r="D411" s="26" t="s">
        <v>12</v>
      </c>
      <c r="E411" s="37">
        <v>192</v>
      </c>
      <c r="F411" s="30">
        <f t="shared" si="63"/>
        <v>36</v>
      </c>
      <c r="G411" s="26" t="s">
        <v>383</v>
      </c>
      <c r="H411" s="30" t="e">
        <f t="shared" si="64"/>
        <v>#VALUE!</v>
      </c>
      <c r="I411" s="30"/>
      <c r="J411" s="31">
        <f t="shared" si="65"/>
        <v>6</v>
      </c>
      <c r="K411" s="37">
        <v>6</v>
      </c>
      <c r="L411" s="31">
        <f>IF(J411&gt;38,38,J411)</f>
        <v>6</v>
      </c>
      <c r="M411" s="30"/>
      <c r="N411" s="30"/>
      <c r="O411" s="30"/>
    </row>
    <row r="412" spans="2:12" s="30" customFormat="1" ht="12.75">
      <c r="B412" s="26">
        <v>24269</v>
      </c>
      <c r="C412" s="26" t="s">
        <v>435</v>
      </c>
      <c r="D412" s="26" t="s">
        <v>19</v>
      </c>
      <c r="E412" s="37">
        <v>129</v>
      </c>
      <c r="F412" s="30">
        <f t="shared" si="63"/>
        <v>228</v>
      </c>
      <c r="G412" s="26" t="s">
        <v>383</v>
      </c>
      <c r="H412" s="30" t="e">
        <f t="shared" si="64"/>
        <v>#VALUE!</v>
      </c>
      <c r="J412" s="31">
        <f t="shared" si="65"/>
        <v>53.25</v>
      </c>
      <c r="K412" s="37">
        <v>38</v>
      </c>
      <c r="L412" s="31">
        <f>IF(J412&gt;38,38,J412)</f>
        <v>38</v>
      </c>
    </row>
    <row r="413" spans="2:12" s="30" customFormat="1" ht="12.75">
      <c r="B413" s="26">
        <v>24171</v>
      </c>
      <c r="C413" s="26" t="s">
        <v>436</v>
      </c>
      <c r="D413" s="26" t="s">
        <v>57</v>
      </c>
      <c r="E413" s="37">
        <v>171</v>
      </c>
      <c r="F413" s="30">
        <f t="shared" si="63"/>
        <v>132</v>
      </c>
      <c r="G413" s="26" t="s">
        <v>383</v>
      </c>
      <c r="H413" s="30" t="e">
        <f t="shared" si="64"/>
        <v>#VALUE!</v>
      </c>
      <c r="J413" s="31">
        <f t="shared" si="65"/>
        <v>21.75</v>
      </c>
      <c r="K413" s="37">
        <v>22</v>
      </c>
      <c r="L413" s="31">
        <f>IF(J413&gt;38,38,J413)</f>
        <v>21.75</v>
      </c>
    </row>
    <row r="414" spans="2:12" s="30" customFormat="1" ht="12.75">
      <c r="B414" s="30">
        <v>20935</v>
      </c>
      <c r="C414" s="30" t="s">
        <v>178</v>
      </c>
      <c r="D414" s="30" t="s">
        <v>19</v>
      </c>
      <c r="E414" s="37">
        <v>198</v>
      </c>
      <c r="F414" s="30">
        <f t="shared" si="63"/>
        <v>12</v>
      </c>
      <c r="G414" s="26" t="s">
        <v>383</v>
      </c>
      <c r="H414" s="30" t="e">
        <f t="shared" si="64"/>
        <v>#VALUE!</v>
      </c>
      <c r="J414" s="31">
        <f t="shared" si="65"/>
        <v>1.5</v>
      </c>
      <c r="K414" s="37">
        <v>2</v>
      </c>
      <c r="L414" s="31">
        <f>IF(J414&gt;38,38,J414)</f>
        <v>1.5</v>
      </c>
    </row>
    <row r="415" spans="2:12" s="30" customFormat="1" ht="12.75">
      <c r="B415" s="30">
        <v>22919</v>
      </c>
      <c r="C415" s="30" t="s">
        <v>277</v>
      </c>
      <c r="D415" s="30" t="s">
        <v>34</v>
      </c>
      <c r="E415" s="37">
        <v>189</v>
      </c>
      <c r="F415" s="30">
        <f t="shared" si="63"/>
        <v>48</v>
      </c>
      <c r="G415" s="26" t="s">
        <v>383</v>
      </c>
      <c r="H415" s="30" t="e">
        <f t="shared" si="64"/>
        <v>#VALUE!</v>
      </c>
      <c r="J415" s="31">
        <f t="shared" si="65"/>
        <v>8.25</v>
      </c>
      <c r="K415" s="37">
        <v>8</v>
      </c>
      <c r="L415" s="31">
        <f>IF(J415&gt;38,38,J415)</f>
        <v>8.25</v>
      </c>
    </row>
    <row r="416" spans="2:14" ht="15.75">
      <c r="B416" s="42"/>
      <c r="C416" s="46"/>
      <c r="D416" s="47"/>
      <c r="E416" s="48"/>
      <c r="F416" s="48"/>
      <c r="G416" s="48"/>
      <c r="H416" s="48"/>
      <c r="I416" s="48"/>
      <c r="J416" s="48"/>
      <c r="K416" s="48"/>
      <c r="L416" s="43"/>
      <c r="M416" s="44"/>
      <c r="N416" s="45"/>
    </row>
    <row r="417" spans="2:14" ht="15.75">
      <c r="B417" s="42"/>
      <c r="C417" s="49"/>
      <c r="D417" s="50"/>
      <c r="E417" s="51"/>
      <c r="F417" s="51"/>
      <c r="G417" s="51"/>
      <c r="H417" s="51"/>
      <c r="I417" s="51"/>
      <c r="J417" s="51"/>
      <c r="K417" s="51"/>
      <c r="L417" s="52"/>
      <c r="M417" s="53"/>
      <c r="N417" s="54"/>
    </row>
    <row r="418" spans="2:14" ht="15.75">
      <c r="B418" s="42"/>
      <c r="C418" s="46"/>
      <c r="D418" s="47"/>
      <c r="E418" s="48"/>
      <c r="F418" s="48"/>
      <c r="G418" s="48"/>
      <c r="H418" s="48"/>
      <c r="I418" s="48"/>
      <c r="J418" s="48"/>
      <c r="K418" s="48"/>
      <c r="L418" s="43"/>
      <c r="M418" s="44"/>
      <c r="N418" s="45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20.421875" style="0" customWidth="1"/>
    <col min="4" max="4" width="11.28125" style="0" customWidth="1"/>
    <col min="5" max="5" width="7.28125" style="0" customWidth="1"/>
    <col min="6" max="6" width="9.00390625" style="0" customWidth="1"/>
    <col min="7" max="8" width="9.140625" style="0" customWidth="1"/>
    <col min="9" max="9" width="6.7109375" style="0" customWidth="1"/>
  </cols>
  <sheetData>
    <row r="1" spans="1:4" ht="20.25">
      <c r="A1" s="5" t="s">
        <v>395</v>
      </c>
      <c r="D1" s="26" t="s">
        <v>519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30">
        <v>1</v>
      </c>
      <c r="B3" s="30">
        <v>22292</v>
      </c>
      <c r="C3" s="30" t="s">
        <v>23</v>
      </c>
      <c r="D3" s="30" t="s">
        <v>24</v>
      </c>
      <c r="E3" s="37">
        <v>223</v>
      </c>
      <c r="F3" s="30">
        <f aca="true" t="shared" si="0" ref="F3:F44">K3*6</f>
        <v>0</v>
      </c>
      <c r="G3" s="30">
        <v>1479</v>
      </c>
      <c r="H3" s="30">
        <f aca="true" t="shared" si="1" ref="H3:H44">F3+G3</f>
        <v>1479</v>
      </c>
      <c r="I3" s="30"/>
      <c r="J3" s="31">
        <f aca="true" t="shared" si="2" ref="J3:J44">(200-E3)*(75/100)</f>
        <v>-17.25</v>
      </c>
      <c r="K3" s="37">
        <v>0</v>
      </c>
      <c r="L3" s="31">
        <f>IF(J3&lt;0,0,J3)</f>
        <v>0</v>
      </c>
      <c r="M3" s="31"/>
      <c r="N3" s="26"/>
    </row>
    <row r="4" spans="1:14" ht="12.75">
      <c r="A4" s="30">
        <v>2</v>
      </c>
      <c r="B4" s="37">
        <v>23565</v>
      </c>
      <c r="C4" s="37" t="s">
        <v>376</v>
      </c>
      <c r="D4" s="37" t="s">
        <v>12</v>
      </c>
      <c r="E4" s="37">
        <v>179</v>
      </c>
      <c r="F4" s="30">
        <f t="shared" si="0"/>
        <v>96</v>
      </c>
      <c r="G4" s="37">
        <v>1343</v>
      </c>
      <c r="H4" s="30">
        <f t="shared" si="1"/>
        <v>1439</v>
      </c>
      <c r="I4" s="30"/>
      <c r="J4" s="31">
        <f t="shared" si="2"/>
        <v>15.75</v>
      </c>
      <c r="K4" s="37">
        <v>16</v>
      </c>
      <c r="L4" s="31">
        <f>IF(J4&gt;38,38,J4)</f>
        <v>15.75</v>
      </c>
      <c r="M4" s="31"/>
      <c r="N4" s="26"/>
    </row>
    <row r="5" spans="1:14" ht="12.75">
      <c r="A5" s="30">
        <v>3</v>
      </c>
      <c r="B5" s="30">
        <v>20573</v>
      </c>
      <c r="C5" s="30" t="s">
        <v>15</v>
      </c>
      <c r="D5" s="30" t="s">
        <v>12</v>
      </c>
      <c r="E5" s="37">
        <v>210</v>
      </c>
      <c r="F5" s="30">
        <f t="shared" si="0"/>
        <v>0</v>
      </c>
      <c r="G5" s="26">
        <v>1433</v>
      </c>
      <c r="H5" s="30">
        <f t="shared" si="1"/>
        <v>1433</v>
      </c>
      <c r="I5" s="30"/>
      <c r="J5" s="31">
        <f t="shared" si="2"/>
        <v>-7.5</v>
      </c>
      <c r="K5" s="37">
        <v>0</v>
      </c>
      <c r="L5" s="31">
        <f>IF(J5&lt;0,0,J5)</f>
        <v>0</v>
      </c>
      <c r="M5" s="31"/>
      <c r="N5" s="26"/>
    </row>
    <row r="6" spans="1:14" ht="12.75">
      <c r="A6" s="30">
        <v>4</v>
      </c>
      <c r="B6" s="30">
        <v>17154</v>
      </c>
      <c r="C6" s="37" t="s">
        <v>340</v>
      </c>
      <c r="D6" s="37" t="s">
        <v>12</v>
      </c>
      <c r="E6" s="37">
        <v>224</v>
      </c>
      <c r="F6" s="30">
        <f t="shared" si="0"/>
        <v>0</v>
      </c>
      <c r="G6" s="26">
        <v>1407</v>
      </c>
      <c r="H6" s="30">
        <f t="shared" si="1"/>
        <v>1407</v>
      </c>
      <c r="I6" s="30"/>
      <c r="J6" s="31">
        <f t="shared" si="2"/>
        <v>-18</v>
      </c>
      <c r="K6" s="37">
        <v>0</v>
      </c>
      <c r="L6" s="31">
        <f>IF(J6&gt;38,38,J6)</f>
        <v>-18</v>
      </c>
      <c r="M6" s="31"/>
      <c r="N6" s="26"/>
    </row>
    <row r="7" spans="1:14" ht="12.75">
      <c r="A7" s="30">
        <v>5</v>
      </c>
      <c r="B7" s="30">
        <v>22575</v>
      </c>
      <c r="C7" s="26" t="s">
        <v>382</v>
      </c>
      <c r="D7" s="30" t="s">
        <v>12</v>
      </c>
      <c r="E7" s="37">
        <v>215</v>
      </c>
      <c r="F7" s="30">
        <f t="shared" si="0"/>
        <v>0</v>
      </c>
      <c r="G7" s="30">
        <v>1398</v>
      </c>
      <c r="H7" s="30">
        <f t="shared" si="1"/>
        <v>1398</v>
      </c>
      <c r="I7" s="30"/>
      <c r="J7" s="31">
        <f t="shared" si="2"/>
        <v>-11.25</v>
      </c>
      <c r="K7" s="37">
        <v>0</v>
      </c>
      <c r="L7" s="31">
        <f>IF(J7&gt;38,38,J7)</f>
        <v>-11.25</v>
      </c>
      <c r="M7" s="27"/>
      <c r="N7" s="30"/>
    </row>
    <row r="8" spans="1:14" ht="12.75">
      <c r="A8" s="30">
        <v>6</v>
      </c>
      <c r="B8" s="30">
        <v>21665</v>
      </c>
      <c r="C8" s="30" t="s">
        <v>33</v>
      </c>
      <c r="D8" t="s">
        <v>12</v>
      </c>
      <c r="E8" s="37">
        <v>216</v>
      </c>
      <c r="F8" s="30">
        <f t="shared" si="0"/>
        <v>0</v>
      </c>
      <c r="G8" s="26">
        <v>1397</v>
      </c>
      <c r="H8" s="30">
        <f t="shared" si="1"/>
        <v>1397</v>
      </c>
      <c r="I8" s="30"/>
      <c r="J8" s="31">
        <f t="shared" si="2"/>
        <v>-12</v>
      </c>
      <c r="K8" s="37">
        <v>0</v>
      </c>
      <c r="L8" s="31">
        <f>IF(J8&lt;0,0,J8)</f>
        <v>0</v>
      </c>
      <c r="M8" s="31"/>
      <c r="N8" s="30"/>
    </row>
    <row r="9" spans="1:14" ht="12.75">
      <c r="A9" s="30">
        <v>7</v>
      </c>
      <c r="B9" s="30">
        <v>17103</v>
      </c>
      <c r="C9" s="30" t="s">
        <v>21</v>
      </c>
      <c r="D9" s="30" t="s">
        <v>12</v>
      </c>
      <c r="E9" s="37">
        <v>215</v>
      </c>
      <c r="F9" s="30">
        <f t="shared" si="0"/>
        <v>0</v>
      </c>
      <c r="G9" s="26">
        <v>1391</v>
      </c>
      <c r="H9" s="30">
        <f t="shared" si="1"/>
        <v>1391</v>
      </c>
      <c r="I9" s="30"/>
      <c r="J9" s="31">
        <f t="shared" si="2"/>
        <v>-11.25</v>
      </c>
      <c r="K9" s="37">
        <v>0</v>
      </c>
      <c r="L9" s="31">
        <f>IF(J9&gt;38,38,J9)</f>
        <v>-11.25</v>
      </c>
      <c r="M9" s="31"/>
      <c r="N9" s="30"/>
    </row>
    <row r="10" spans="1:14" ht="12.75">
      <c r="A10" s="30">
        <v>8</v>
      </c>
      <c r="B10" s="30">
        <v>17147</v>
      </c>
      <c r="C10" s="30" t="s">
        <v>11</v>
      </c>
      <c r="D10" s="30" t="s">
        <v>12</v>
      </c>
      <c r="E10" s="37">
        <v>221</v>
      </c>
      <c r="F10" s="30">
        <f t="shared" si="0"/>
        <v>0</v>
      </c>
      <c r="G10" s="26">
        <v>1377</v>
      </c>
      <c r="H10" s="30">
        <f t="shared" si="1"/>
        <v>1377</v>
      </c>
      <c r="I10" s="30"/>
      <c r="J10" s="31">
        <f t="shared" si="2"/>
        <v>-15.75</v>
      </c>
      <c r="K10" s="37">
        <v>0</v>
      </c>
      <c r="L10" s="31">
        <f>IF(J10&gt;38,38,J10)</f>
        <v>-15.75</v>
      </c>
      <c r="M10" s="31"/>
      <c r="N10" s="30"/>
    </row>
    <row r="11" spans="1:14" ht="12.75">
      <c r="A11" s="30">
        <v>9</v>
      </c>
      <c r="B11" s="30">
        <v>17085</v>
      </c>
      <c r="C11" s="30" t="s">
        <v>37</v>
      </c>
      <c r="D11" s="30" t="s">
        <v>14</v>
      </c>
      <c r="E11" s="37">
        <v>185</v>
      </c>
      <c r="F11" s="30">
        <f t="shared" si="0"/>
        <v>66</v>
      </c>
      <c r="G11" s="30">
        <v>1295</v>
      </c>
      <c r="H11" s="30">
        <f t="shared" si="1"/>
        <v>1361</v>
      </c>
      <c r="I11" s="30"/>
      <c r="J11" s="31">
        <f t="shared" si="2"/>
        <v>11.25</v>
      </c>
      <c r="K11" s="37">
        <v>11</v>
      </c>
      <c r="L11" s="31">
        <f>IF(J11&lt;0,0,J11)</f>
        <v>11.25</v>
      </c>
      <c r="M11" s="31"/>
      <c r="N11" s="30"/>
    </row>
    <row r="12" spans="1:14" ht="12.75">
      <c r="A12" s="30">
        <v>10</v>
      </c>
      <c r="B12" s="26">
        <v>19585</v>
      </c>
      <c r="C12" s="26" t="s">
        <v>421</v>
      </c>
      <c r="D12" s="26" t="s">
        <v>17</v>
      </c>
      <c r="E12" s="37">
        <v>203</v>
      </c>
      <c r="F12" s="30">
        <f t="shared" si="0"/>
        <v>6</v>
      </c>
      <c r="G12" s="26">
        <v>1346</v>
      </c>
      <c r="H12" s="30">
        <f t="shared" si="1"/>
        <v>1352</v>
      </c>
      <c r="I12" s="30"/>
      <c r="J12" s="31">
        <f t="shared" si="2"/>
        <v>-2.25</v>
      </c>
      <c r="K12" s="37">
        <v>1</v>
      </c>
      <c r="L12" s="31">
        <f>IF(J12&gt;38,38,J12)</f>
        <v>-2.25</v>
      </c>
      <c r="M12" s="31"/>
      <c r="N12" s="30"/>
    </row>
    <row r="13" spans="1:14" ht="12.75">
      <c r="A13" s="30">
        <v>11</v>
      </c>
      <c r="B13" s="30">
        <v>17313</v>
      </c>
      <c r="C13" s="30" t="s">
        <v>43</v>
      </c>
      <c r="D13" s="30" t="s">
        <v>12</v>
      </c>
      <c r="E13" s="37">
        <v>214</v>
      </c>
      <c r="F13" s="30">
        <f t="shared" si="0"/>
        <v>0</v>
      </c>
      <c r="G13" s="26">
        <v>1347</v>
      </c>
      <c r="H13" s="30">
        <f t="shared" si="1"/>
        <v>1347</v>
      </c>
      <c r="I13" s="30"/>
      <c r="J13" s="31">
        <f t="shared" si="2"/>
        <v>-10.5</v>
      </c>
      <c r="K13" s="37">
        <v>0</v>
      </c>
      <c r="L13" s="31">
        <f>IF(J13&lt;0,0,J13)</f>
        <v>0</v>
      </c>
      <c r="M13" s="31"/>
      <c r="N13" s="30"/>
    </row>
    <row r="14" spans="1:14" ht="12.75">
      <c r="A14" s="30">
        <v>12</v>
      </c>
      <c r="B14" s="26">
        <v>1169</v>
      </c>
      <c r="C14" s="26" t="s">
        <v>22</v>
      </c>
      <c r="D14" t="s">
        <v>12</v>
      </c>
      <c r="E14" s="26">
        <v>213</v>
      </c>
      <c r="F14" s="30">
        <f t="shared" si="0"/>
        <v>0</v>
      </c>
      <c r="G14" s="26">
        <v>1335</v>
      </c>
      <c r="H14" s="26">
        <f t="shared" si="1"/>
        <v>1335</v>
      </c>
      <c r="I14" s="26"/>
      <c r="J14" s="27">
        <f t="shared" si="2"/>
        <v>-9.75</v>
      </c>
      <c r="K14" s="37">
        <v>0</v>
      </c>
      <c r="L14" s="27">
        <f>IF(J14&gt;38,38,J14)</f>
        <v>-9.75</v>
      </c>
      <c r="M14" s="31"/>
      <c r="N14" s="30"/>
    </row>
    <row r="15" spans="1:14" ht="12.75">
      <c r="A15" s="30">
        <v>13</v>
      </c>
      <c r="B15" s="30">
        <v>21704</v>
      </c>
      <c r="C15" s="30" t="s">
        <v>168</v>
      </c>
      <c r="D15" s="30" t="s">
        <v>24</v>
      </c>
      <c r="E15" s="30">
        <v>188</v>
      </c>
      <c r="F15" s="30">
        <f t="shared" si="0"/>
        <v>54</v>
      </c>
      <c r="G15" s="30">
        <v>1267</v>
      </c>
      <c r="H15" s="30">
        <f t="shared" si="1"/>
        <v>1321</v>
      </c>
      <c r="I15" s="30"/>
      <c r="J15" s="31">
        <f t="shared" si="2"/>
        <v>9</v>
      </c>
      <c r="K15" s="37">
        <v>9</v>
      </c>
      <c r="L15" s="31">
        <f>IF(J15&gt;38,38,J15)</f>
        <v>9</v>
      </c>
      <c r="M15" s="31"/>
      <c r="N15" s="30"/>
    </row>
    <row r="16" spans="1:14" ht="12.75">
      <c r="A16" s="30">
        <v>14</v>
      </c>
      <c r="B16" s="30">
        <v>22637</v>
      </c>
      <c r="C16" s="30" t="s">
        <v>150</v>
      </c>
      <c r="D16" s="30" t="s">
        <v>12</v>
      </c>
      <c r="E16" s="37">
        <v>195</v>
      </c>
      <c r="F16" s="30">
        <f t="shared" si="0"/>
        <v>24</v>
      </c>
      <c r="G16" s="26">
        <v>1295</v>
      </c>
      <c r="H16" s="30">
        <f t="shared" si="1"/>
        <v>1319</v>
      </c>
      <c r="I16" s="30"/>
      <c r="J16" s="31">
        <f t="shared" si="2"/>
        <v>3.75</v>
      </c>
      <c r="K16" s="37">
        <v>4</v>
      </c>
      <c r="L16" s="31">
        <f>IF(J16&gt;38,38,J16)</f>
        <v>3.75</v>
      </c>
      <c r="M16" s="31"/>
      <c r="N16" s="30"/>
    </row>
    <row r="17" spans="1:14" ht="12.75">
      <c r="A17" s="30">
        <v>15</v>
      </c>
      <c r="B17" s="30">
        <v>17039</v>
      </c>
      <c r="C17" s="30" t="s">
        <v>263</v>
      </c>
      <c r="D17" s="30" t="s">
        <v>14</v>
      </c>
      <c r="E17" s="37">
        <v>210</v>
      </c>
      <c r="F17" s="30">
        <f t="shared" si="0"/>
        <v>0</v>
      </c>
      <c r="G17" s="30">
        <v>1315</v>
      </c>
      <c r="H17" s="30">
        <f t="shared" si="1"/>
        <v>1315</v>
      </c>
      <c r="I17" s="30"/>
      <c r="J17" s="31">
        <f t="shared" si="2"/>
        <v>-7.5</v>
      </c>
      <c r="K17" s="37">
        <v>0</v>
      </c>
      <c r="L17" s="31">
        <f>IF(J17&gt;38,38,J17)</f>
        <v>-7.5</v>
      </c>
      <c r="M17" s="31"/>
      <c r="N17" s="30"/>
    </row>
    <row r="18" spans="1:14" ht="12.75">
      <c r="A18" s="30">
        <v>16</v>
      </c>
      <c r="B18" s="37">
        <v>24001</v>
      </c>
      <c r="C18" s="37" t="s">
        <v>379</v>
      </c>
      <c r="D18" s="37" t="s">
        <v>19</v>
      </c>
      <c r="E18" s="37">
        <v>193</v>
      </c>
      <c r="F18" s="30">
        <f t="shared" si="0"/>
        <v>30</v>
      </c>
      <c r="G18" s="37">
        <v>1277</v>
      </c>
      <c r="H18" s="30">
        <f t="shared" si="1"/>
        <v>1307</v>
      </c>
      <c r="I18" s="26" t="s">
        <v>297</v>
      </c>
      <c r="J18" s="31">
        <f t="shared" si="2"/>
        <v>5.25</v>
      </c>
      <c r="K18" s="37">
        <v>5</v>
      </c>
      <c r="L18" s="31">
        <f>IF(J18&gt;38,38,J18)</f>
        <v>5.25</v>
      </c>
      <c r="M18" s="31"/>
      <c r="N18" s="30"/>
    </row>
    <row r="19" spans="1:14" ht="12.75">
      <c r="A19" s="30">
        <v>17</v>
      </c>
      <c r="B19" s="30">
        <v>21089</v>
      </c>
      <c r="C19" s="30" t="s">
        <v>25</v>
      </c>
      <c r="D19" s="30" t="s">
        <v>19</v>
      </c>
      <c r="E19" s="37">
        <v>183</v>
      </c>
      <c r="F19" s="30">
        <f t="shared" si="0"/>
        <v>78</v>
      </c>
      <c r="G19" s="30">
        <v>1220</v>
      </c>
      <c r="H19" s="30">
        <f t="shared" si="1"/>
        <v>1298</v>
      </c>
      <c r="I19" s="30"/>
      <c r="J19" s="31">
        <f t="shared" si="2"/>
        <v>12.75</v>
      </c>
      <c r="K19" s="37">
        <v>13</v>
      </c>
      <c r="L19" s="31">
        <f>IF(J19&lt;0,0,J19)</f>
        <v>12.75</v>
      </c>
      <c r="M19" s="31"/>
      <c r="N19" s="30"/>
    </row>
    <row r="20" spans="1:14" ht="12.75">
      <c r="A20" s="30">
        <v>18</v>
      </c>
      <c r="B20" s="30">
        <v>22195</v>
      </c>
      <c r="C20" s="30" t="s">
        <v>42</v>
      </c>
      <c r="D20" s="30" t="s">
        <v>17</v>
      </c>
      <c r="E20" s="37">
        <v>189</v>
      </c>
      <c r="F20" s="30">
        <f t="shared" si="0"/>
        <v>48</v>
      </c>
      <c r="G20" s="30">
        <v>1248</v>
      </c>
      <c r="H20" s="30">
        <f t="shared" si="1"/>
        <v>1296</v>
      </c>
      <c r="I20" s="30"/>
      <c r="J20" s="31">
        <f t="shared" si="2"/>
        <v>8.25</v>
      </c>
      <c r="K20" s="37">
        <v>8</v>
      </c>
      <c r="L20" s="31">
        <f>IF(J20&gt;38,38,J20)</f>
        <v>8.25</v>
      </c>
      <c r="M20" s="31"/>
      <c r="N20" s="30"/>
    </row>
    <row r="21" spans="1:14" ht="12.75">
      <c r="A21" s="30">
        <v>19</v>
      </c>
      <c r="B21" s="30">
        <v>22815</v>
      </c>
      <c r="C21" s="30" t="s">
        <v>264</v>
      </c>
      <c r="D21" s="30" t="s">
        <v>14</v>
      </c>
      <c r="E21" s="37">
        <v>200</v>
      </c>
      <c r="F21" s="30">
        <f t="shared" si="0"/>
        <v>0</v>
      </c>
      <c r="G21" s="30">
        <v>1276</v>
      </c>
      <c r="H21" s="30">
        <f t="shared" si="1"/>
        <v>1276</v>
      </c>
      <c r="I21" s="30"/>
      <c r="J21" s="31">
        <f t="shared" si="2"/>
        <v>0</v>
      </c>
      <c r="K21" s="37">
        <v>0</v>
      </c>
      <c r="L21" s="31">
        <f>IF(J21&lt;0,0,J21)</f>
        <v>0</v>
      </c>
      <c r="M21" s="31"/>
      <c r="N21" s="30"/>
    </row>
    <row r="22" spans="1:14" ht="12.75">
      <c r="A22" s="30">
        <v>20</v>
      </c>
      <c r="B22" s="30">
        <v>17152</v>
      </c>
      <c r="C22" s="30" t="s">
        <v>28</v>
      </c>
      <c r="D22" s="30" t="s">
        <v>14</v>
      </c>
      <c r="E22" s="37">
        <v>196</v>
      </c>
      <c r="F22" s="30">
        <f t="shared" si="0"/>
        <v>18</v>
      </c>
      <c r="G22" s="26">
        <v>1253</v>
      </c>
      <c r="H22" s="30">
        <f t="shared" si="1"/>
        <v>1271</v>
      </c>
      <c r="I22" s="30"/>
      <c r="J22" s="31">
        <f t="shared" si="2"/>
        <v>3</v>
      </c>
      <c r="K22" s="37">
        <v>3</v>
      </c>
      <c r="L22" s="31">
        <f>IF(J22&lt;0,0,J22)</f>
        <v>3</v>
      </c>
      <c r="M22" s="31"/>
      <c r="N22" s="30"/>
    </row>
    <row r="23" spans="1:14" ht="12.75">
      <c r="A23" s="30">
        <v>21</v>
      </c>
      <c r="B23" s="30">
        <v>21960</v>
      </c>
      <c r="C23" s="30" t="s">
        <v>154</v>
      </c>
      <c r="D23" s="30" t="s">
        <v>57</v>
      </c>
      <c r="E23" s="30">
        <v>179</v>
      </c>
      <c r="F23" s="30">
        <f t="shared" si="0"/>
        <v>96</v>
      </c>
      <c r="G23" s="30">
        <v>1174</v>
      </c>
      <c r="H23" s="30">
        <f t="shared" si="1"/>
        <v>1270</v>
      </c>
      <c r="I23" s="30"/>
      <c r="J23" s="31">
        <f t="shared" si="2"/>
        <v>15.75</v>
      </c>
      <c r="K23" s="37">
        <v>16</v>
      </c>
      <c r="L23" s="31">
        <f>IF(J23&gt;38,38,J23)</f>
        <v>15.75</v>
      </c>
      <c r="M23" s="31"/>
      <c r="N23" s="30"/>
    </row>
    <row r="24" spans="1:14" ht="12.75">
      <c r="A24" s="30">
        <v>22</v>
      </c>
      <c r="B24" s="30">
        <v>22263</v>
      </c>
      <c r="C24" s="30" t="s">
        <v>227</v>
      </c>
      <c r="D24" s="30" t="s">
        <v>24</v>
      </c>
      <c r="E24" s="37">
        <v>214</v>
      </c>
      <c r="F24" s="30">
        <f t="shared" si="0"/>
        <v>0</v>
      </c>
      <c r="G24" s="30">
        <v>1267</v>
      </c>
      <c r="H24" s="30">
        <f t="shared" si="1"/>
        <v>1267</v>
      </c>
      <c r="I24" s="30"/>
      <c r="J24" s="31">
        <f t="shared" si="2"/>
        <v>-10.5</v>
      </c>
      <c r="K24" s="37">
        <v>0</v>
      </c>
      <c r="L24" s="31">
        <f>IF(J24&lt;0,0,J24)</f>
        <v>0</v>
      </c>
      <c r="M24" s="31"/>
      <c r="N24" s="30"/>
    </row>
    <row r="25" spans="1:14" ht="12.75">
      <c r="A25" s="30">
        <v>23</v>
      </c>
      <c r="B25" s="30">
        <v>17257</v>
      </c>
      <c r="C25" s="30" t="s">
        <v>223</v>
      </c>
      <c r="D25" s="30" t="s">
        <v>14</v>
      </c>
      <c r="E25" s="37">
        <v>189</v>
      </c>
      <c r="F25" s="30">
        <f t="shared" si="0"/>
        <v>48</v>
      </c>
      <c r="G25" s="30">
        <v>1209</v>
      </c>
      <c r="H25" s="30">
        <f t="shared" si="1"/>
        <v>1257</v>
      </c>
      <c r="I25" s="30"/>
      <c r="J25" s="31">
        <f t="shared" si="2"/>
        <v>8.25</v>
      </c>
      <c r="K25" s="37">
        <v>8</v>
      </c>
      <c r="L25" s="31">
        <f>IF(J25&gt;38,38,J25)</f>
        <v>8.25</v>
      </c>
      <c r="M25" s="31"/>
      <c r="N25" s="30"/>
    </row>
    <row r="26" spans="1:14" ht="12.75">
      <c r="A26" s="30">
        <v>24</v>
      </c>
      <c r="B26" s="26">
        <v>4335</v>
      </c>
      <c r="C26" s="26" t="s">
        <v>302</v>
      </c>
      <c r="D26" s="26" t="s">
        <v>12</v>
      </c>
      <c r="E26" s="37">
        <v>195</v>
      </c>
      <c r="F26" s="30">
        <f t="shared" si="0"/>
        <v>24</v>
      </c>
      <c r="G26" s="26">
        <v>1224</v>
      </c>
      <c r="H26" s="26">
        <f t="shared" si="1"/>
        <v>1248</v>
      </c>
      <c r="I26" s="26"/>
      <c r="J26" s="27">
        <f t="shared" si="2"/>
        <v>3.75</v>
      </c>
      <c r="K26" s="37">
        <v>4</v>
      </c>
      <c r="L26" s="27">
        <f>IF(J26&gt;38,38,J26)</f>
        <v>3.75</v>
      </c>
      <c r="M26" s="31"/>
      <c r="N26" s="30"/>
    </row>
    <row r="27" spans="1:14" ht="12.75">
      <c r="A27" s="30">
        <v>25</v>
      </c>
      <c r="B27" s="30">
        <v>22517</v>
      </c>
      <c r="C27" s="30" t="s">
        <v>213</v>
      </c>
      <c r="D27" s="30" t="s">
        <v>17</v>
      </c>
      <c r="E27" s="37">
        <v>201</v>
      </c>
      <c r="F27" s="30">
        <f t="shared" si="0"/>
        <v>0</v>
      </c>
      <c r="G27" s="30">
        <v>1245</v>
      </c>
      <c r="H27" s="30">
        <f t="shared" si="1"/>
        <v>1245</v>
      </c>
      <c r="I27" s="30"/>
      <c r="J27" s="31">
        <f t="shared" si="2"/>
        <v>-0.75</v>
      </c>
      <c r="K27" s="37">
        <v>0</v>
      </c>
      <c r="L27" s="31">
        <f>IF(J27&gt;38,38,J27)</f>
        <v>-0.75</v>
      </c>
      <c r="M27" s="31"/>
      <c r="N27" s="30"/>
    </row>
    <row r="28" spans="1:14" ht="12.75">
      <c r="A28" s="30">
        <v>26</v>
      </c>
      <c r="B28" s="30">
        <v>21088</v>
      </c>
      <c r="C28" s="30" t="s">
        <v>26</v>
      </c>
      <c r="D28" s="30" t="s">
        <v>24</v>
      </c>
      <c r="E28" s="37">
        <v>193</v>
      </c>
      <c r="F28" s="30">
        <f t="shared" si="0"/>
        <v>30</v>
      </c>
      <c r="G28" s="26">
        <v>1212</v>
      </c>
      <c r="H28" s="30">
        <f t="shared" si="1"/>
        <v>1242</v>
      </c>
      <c r="I28" s="30"/>
      <c r="J28" s="31">
        <f t="shared" si="2"/>
        <v>5.25</v>
      </c>
      <c r="K28" s="37">
        <v>5</v>
      </c>
      <c r="L28" s="31">
        <f>IF(J28&lt;0,0,J28)</f>
        <v>5.25</v>
      </c>
      <c r="M28" s="31"/>
      <c r="N28" s="30"/>
    </row>
    <row r="29" spans="1:14" ht="12.75">
      <c r="A29" s="30">
        <v>27</v>
      </c>
      <c r="B29">
        <v>23451</v>
      </c>
      <c r="C29" s="37" t="s">
        <v>356</v>
      </c>
      <c r="D29" t="s">
        <v>24</v>
      </c>
      <c r="E29" s="37">
        <v>192</v>
      </c>
      <c r="F29" s="30">
        <f t="shared" si="0"/>
        <v>36</v>
      </c>
      <c r="G29" s="26">
        <v>1206</v>
      </c>
      <c r="H29" s="30">
        <f t="shared" si="1"/>
        <v>1242</v>
      </c>
      <c r="I29" s="30"/>
      <c r="J29" s="31">
        <f t="shared" si="2"/>
        <v>6</v>
      </c>
      <c r="K29" s="37">
        <v>6</v>
      </c>
      <c r="L29" s="31">
        <f>IF(J29&lt;0,0,J29)</f>
        <v>6</v>
      </c>
      <c r="M29" s="31"/>
      <c r="N29" s="30"/>
    </row>
    <row r="30" spans="1:14" ht="12.75">
      <c r="A30" s="30">
        <v>28</v>
      </c>
      <c r="B30" s="30">
        <v>21129</v>
      </c>
      <c r="C30" s="41" t="s">
        <v>365</v>
      </c>
      <c r="D30" s="30" t="s">
        <v>17</v>
      </c>
      <c r="E30" s="37">
        <v>206</v>
      </c>
      <c r="F30" s="30">
        <f t="shared" si="0"/>
        <v>0</v>
      </c>
      <c r="G30" s="30">
        <v>1236</v>
      </c>
      <c r="H30" s="30">
        <f t="shared" si="1"/>
        <v>1236</v>
      </c>
      <c r="I30" s="30"/>
      <c r="J30" s="31">
        <f t="shared" si="2"/>
        <v>-4.5</v>
      </c>
      <c r="K30" s="37">
        <v>0</v>
      </c>
      <c r="L30" s="31">
        <f>IF(J30&gt;38,38,J30)</f>
        <v>-4.5</v>
      </c>
      <c r="M30" s="31"/>
      <c r="N30" s="30"/>
    </row>
    <row r="31" spans="1:14" ht="12.75">
      <c r="A31" s="30">
        <v>29</v>
      </c>
      <c r="B31" s="30">
        <v>17070</v>
      </c>
      <c r="C31" s="30" t="s">
        <v>147</v>
      </c>
      <c r="D31" s="30" t="s">
        <v>14</v>
      </c>
      <c r="E31" s="37">
        <v>169</v>
      </c>
      <c r="F31" s="30">
        <f t="shared" si="0"/>
        <v>138</v>
      </c>
      <c r="G31" s="30">
        <v>1098</v>
      </c>
      <c r="H31" s="30">
        <f t="shared" si="1"/>
        <v>1236</v>
      </c>
      <c r="I31" s="30"/>
      <c r="J31" s="31">
        <f t="shared" si="2"/>
        <v>23.25</v>
      </c>
      <c r="K31" s="37">
        <v>23</v>
      </c>
      <c r="L31" s="31">
        <f>IF(J31&gt;38,38,J31)</f>
        <v>23.25</v>
      </c>
      <c r="M31" s="31"/>
      <c r="N31" s="30"/>
    </row>
    <row r="32" spans="1:14" ht="12.75">
      <c r="A32" s="30">
        <v>30</v>
      </c>
      <c r="B32" s="30">
        <v>17116</v>
      </c>
      <c r="C32" s="30" t="s">
        <v>30</v>
      </c>
      <c r="D32" s="30" t="s">
        <v>17</v>
      </c>
      <c r="E32" s="37">
        <v>203</v>
      </c>
      <c r="F32" s="30">
        <f t="shared" si="0"/>
        <v>0</v>
      </c>
      <c r="G32" s="30">
        <v>1228</v>
      </c>
      <c r="H32" s="30">
        <f t="shared" si="1"/>
        <v>1228</v>
      </c>
      <c r="I32" s="30"/>
      <c r="J32" s="31">
        <f t="shared" si="2"/>
        <v>-2.25</v>
      </c>
      <c r="K32" s="37">
        <v>0</v>
      </c>
      <c r="L32" s="31">
        <f>IF(J32&lt;0,0,J32)</f>
        <v>0</v>
      </c>
      <c r="M32" s="31"/>
      <c r="N32" s="30"/>
    </row>
    <row r="33" spans="1:14" ht="12.75">
      <c r="A33" s="30">
        <v>31</v>
      </c>
      <c r="B33" s="30">
        <v>20304</v>
      </c>
      <c r="C33" s="30" t="s">
        <v>16</v>
      </c>
      <c r="D33" s="30" t="s">
        <v>17</v>
      </c>
      <c r="E33" s="37">
        <v>215</v>
      </c>
      <c r="F33" s="30">
        <f t="shared" si="0"/>
        <v>0</v>
      </c>
      <c r="G33" s="30">
        <v>1228</v>
      </c>
      <c r="H33" s="30">
        <f t="shared" si="1"/>
        <v>1228</v>
      </c>
      <c r="I33" s="30"/>
      <c r="J33" s="31">
        <f t="shared" si="2"/>
        <v>-11.25</v>
      </c>
      <c r="K33" s="37">
        <v>0</v>
      </c>
      <c r="L33" s="31">
        <f>IF(J33&lt;0,0,J33)</f>
        <v>0</v>
      </c>
      <c r="M33" s="31"/>
      <c r="N33" s="30"/>
    </row>
    <row r="34" spans="1:14" ht="12.75">
      <c r="A34" s="30">
        <v>32</v>
      </c>
      <c r="B34" s="30">
        <v>22603</v>
      </c>
      <c r="C34" s="30" t="s">
        <v>95</v>
      </c>
      <c r="D34" s="30" t="s">
        <v>24</v>
      </c>
      <c r="E34" s="37">
        <v>203</v>
      </c>
      <c r="F34" s="30">
        <f t="shared" si="0"/>
        <v>0</v>
      </c>
      <c r="G34" s="30">
        <v>1222</v>
      </c>
      <c r="H34" s="30">
        <f t="shared" si="1"/>
        <v>1222</v>
      </c>
      <c r="I34" s="30"/>
      <c r="J34" s="31">
        <f t="shared" si="2"/>
        <v>-2.25</v>
      </c>
      <c r="K34" s="37">
        <v>0</v>
      </c>
      <c r="L34" s="31">
        <f>IF(J34&gt;38,38,J34)</f>
        <v>-2.25</v>
      </c>
      <c r="M34" s="31"/>
      <c r="N34" s="30"/>
    </row>
    <row r="35" spans="1:14" ht="12.75">
      <c r="A35" s="30">
        <v>33</v>
      </c>
      <c r="B35" s="30">
        <v>17279</v>
      </c>
      <c r="C35" s="30" t="s">
        <v>250</v>
      </c>
      <c r="D35" s="30" t="s">
        <v>57</v>
      </c>
      <c r="E35" s="26">
        <v>197</v>
      </c>
      <c r="F35" s="30">
        <f t="shared" si="0"/>
        <v>12</v>
      </c>
      <c r="G35" s="30">
        <v>1193</v>
      </c>
      <c r="H35" s="30">
        <f t="shared" si="1"/>
        <v>1205</v>
      </c>
      <c r="I35" s="30"/>
      <c r="J35" s="31">
        <f t="shared" si="2"/>
        <v>2.25</v>
      </c>
      <c r="K35" s="30">
        <v>2</v>
      </c>
      <c r="L35" s="31">
        <f>IF(J35&lt;0,0,J35)</f>
        <v>2.25</v>
      </c>
      <c r="M35" s="31"/>
      <c r="N35" s="30"/>
    </row>
    <row r="36" spans="1:14" ht="12.75">
      <c r="A36" s="30">
        <v>34</v>
      </c>
      <c r="B36" s="30">
        <v>22262</v>
      </c>
      <c r="C36" s="30" t="s">
        <v>46</v>
      </c>
      <c r="D36" s="30" t="s">
        <v>24</v>
      </c>
      <c r="E36" s="37">
        <v>205</v>
      </c>
      <c r="F36" s="30">
        <f t="shared" si="0"/>
        <v>0</v>
      </c>
      <c r="G36" s="30">
        <v>1191</v>
      </c>
      <c r="H36" s="30">
        <f t="shared" si="1"/>
        <v>1191</v>
      </c>
      <c r="I36" s="30" t="s">
        <v>297</v>
      </c>
      <c r="J36" s="31">
        <f t="shared" si="2"/>
        <v>-3.75</v>
      </c>
      <c r="K36" s="30">
        <v>0</v>
      </c>
      <c r="L36" s="31">
        <f aca="true" t="shared" si="3" ref="L36:L44">IF(J36&gt;38,38,J36)</f>
        <v>-3.75</v>
      </c>
      <c r="M36" s="31"/>
      <c r="N36" s="30"/>
    </row>
    <row r="37" spans="1:14" ht="12.75">
      <c r="A37" s="30">
        <v>35</v>
      </c>
      <c r="B37" s="30">
        <v>21342</v>
      </c>
      <c r="C37" s="30" t="s">
        <v>135</v>
      </c>
      <c r="D37" s="30" t="s">
        <v>12</v>
      </c>
      <c r="E37" s="37">
        <v>180</v>
      </c>
      <c r="F37" s="30">
        <f t="shared" si="0"/>
        <v>90</v>
      </c>
      <c r="G37" s="26">
        <v>1095</v>
      </c>
      <c r="H37" s="30">
        <f t="shared" si="1"/>
        <v>1185</v>
      </c>
      <c r="I37" s="30" t="s">
        <v>297</v>
      </c>
      <c r="J37" s="31">
        <f t="shared" si="2"/>
        <v>15</v>
      </c>
      <c r="K37" s="37">
        <v>15</v>
      </c>
      <c r="L37" s="31">
        <f t="shared" si="3"/>
        <v>15</v>
      </c>
      <c r="M37" s="31"/>
      <c r="N37" s="30"/>
    </row>
    <row r="38" spans="1:14" ht="12.75">
      <c r="A38" s="30">
        <v>36</v>
      </c>
      <c r="B38" s="37">
        <v>23274</v>
      </c>
      <c r="C38" s="37" t="s">
        <v>342</v>
      </c>
      <c r="D38" s="37" t="s">
        <v>19</v>
      </c>
      <c r="E38" s="37">
        <v>189</v>
      </c>
      <c r="F38" s="30">
        <f t="shared" si="0"/>
        <v>48</v>
      </c>
      <c r="G38" s="30">
        <v>1131</v>
      </c>
      <c r="H38" s="30">
        <f t="shared" si="1"/>
        <v>1179</v>
      </c>
      <c r="I38" s="30"/>
      <c r="J38" s="31">
        <f t="shared" si="2"/>
        <v>8.25</v>
      </c>
      <c r="K38" s="37">
        <v>8</v>
      </c>
      <c r="L38" s="31">
        <f t="shared" si="3"/>
        <v>8.25</v>
      </c>
      <c r="M38" s="31"/>
      <c r="N38" s="30"/>
    </row>
    <row r="39" spans="1:14" ht="12.75">
      <c r="A39" s="30">
        <v>37</v>
      </c>
      <c r="B39" s="37">
        <v>23260</v>
      </c>
      <c r="C39" s="37" t="s">
        <v>347</v>
      </c>
      <c r="D39" s="37" t="s">
        <v>17</v>
      </c>
      <c r="E39" s="37">
        <v>182</v>
      </c>
      <c r="F39" s="30">
        <f t="shared" si="0"/>
        <v>84</v>
      </c>
      <c r="G39" s="30">
        <v>1085</v>
      </c>
      <c r="H39" s="30">
        <f t="shared" si="1"/>
        <v>1169</v>
      </c>
      <c r="I39" s="30"/>
      <c r="J39" s="31">
        <f t="shared" si="2"/>
        <v>13.5</v>
      </c>
      <c r="K39" s="37">
        <v>14</v>
      </c>
      <c r="L39" s="31">
        <f t="shared" si="3"/>
        <v>13.5</v>
      </c>
      <c r="M39" s="31"/>
      <c r="N39" s="26"/>
    </row>
    <row r="40" spans="1:14" ht="12.75">
      <c r="A40" s="30">
        <v>38</v>
      </c>
      <c r="B40" s="30">
        <v>22286</v>
      </c>
      <c r="C40" s="30" t="s">
        <v>145</v>
      </c>
      <c r="D40" s="30" t="s">
        <v>57</v>
      </c>
      <c r="E40" s="37">
        <v>176</v>
      </c>
      <c r="F40" s="30">
        <f t="shared" si="0"/>
        <v>108</v>
      </c>
      <c r="G40" s="26">
        <v>1059</v>
      </c>
      <c r="H40" s="30">
        <f t="shared" si="1"/>
        <v>1167</v>
      </c>
      <c r="I40" s="30"/>
      <c r="J40" s="31">
        <f t="shared" si="2"/>
        <v>18</v>
      </c>
      <c r="K40" s="37">
        <v>18</v>
      </c>
      <c r="L40" s="31">
        <f t="shared" si="3"/>
        <v>18</v>
      </c>
      <c r="M40" s="31"/>
      <c r="N40" s="30"/>
    </row>
    <row r="41" spans="1:14" ht="12.75">
      <c r="A41" s="30">
        <v>39</v>
      </c>
      <c r="B41" s="37">
        <v>23304</v>
      </c>
      <c r="C41" s="37" t="s">
        <v>348</v>
      </c>
      <c r="D41" s="37" t="s">
        <v>17</v>
      </c>
      <c r="E41" s="37">
        <v>186</v>
      </c>
      <c r="F41" s="30">
        <f t="shared" si="0"/>
        <v>66</v>
      </c>
      <c r="G41" s="26">
        <v>1080</v>
      </c>
      <c r="H41" s="30">
        <f t="shared" si="1"/>
        <v>1146</v>
      </c>
      <c r="I41" s="26"/>
      <c r="J41" s="31">
        <f t="shared" si="2"/>
        <v>10.5</v>
      </c>
      <c r="K41" s="37">
        <v>11</v>
      </c>
      <c r="L41" s="31">
        <f t="shared" si="3"/>
        <v>10.5</v>
      </c>
      <c r="M41" s="31"/>
      <c r="N41" s="30"/>
    </row>
    <row r="42" spans="1:14" ht="12.75">
      <c r="A42" s="30">
        <v>40</v>
      </c>
      <c r="B42" s="26">
        <v>20938</v>
      </c>
      <c r="C42" s="26" t="s">
        <v>93</v>
      </c>
      <c r="D42" s="26" t="s">
        <v>14</v>
      </c>
      <c r="E42" s="37">
        <v>180</v>
      </c>
      <c r="F42" s="30">
        <f t="shared" si="0"/>
        <v>90</v>
      </c>
      <c r="G42" s="30">
        <v>1045</v>
      </c>
      <c r="H42" s="30">
        <f t="shared" si="1"/>
        <v>1135</v>
      </c>
      <c r="I42" s="30"/>
      <c r="J42" s="31">
        <f t="shared" si="2"/>
        <v>15</v>
      </c>
      <c r="K42" s="37">
        <v>15</v>
      </c>
      <c r="L42" s="31">
        <f t="shared" si="3"/>
        <v>15</v>
      </c>
      <c r="M42" s="31"/>
      <c r="N42" s="30"/>
    </row>
    <row r="43" spans="1:14" ht="12.75">
      <c r="A43" s="30">
        <v>41</v>
      </c>
      <c r="B43" s="30">
        <v>20374</v>
      </c>
      <c r="C43" s="30" t="s">
        <v>142</v>
      </c>
      <c r="D43" s="26" t="s">
        <v>14</v>
      </c>
      <c r="E43" s="37">
        <v>184</v>
      </c>
      <c r="F43" s="30">
        <f t="shared" si="0"/>
        <v>72</v>
      </c>
      <c r="G43" s="30">
        <v>1053</v>
      </c>
      <c r="H43" s="30">
        <f t="shared" si="1"/>
        <v>1125</v>
      </c>
      <c r="I43" s="30"/>
      <c r="J43" s="31">
        <f t="shared" si="2"/>
        <v>12</v>
      </c>
      <c r="K43" s="37">
        <v>12</v>
      </c>
      <c r="L43" s="31">
        <f t="shared" si="3"/>
        <v>12</v>
      </c>
      <c r="M43" s="31"/>
      <c r="N43" s="30"/>
    </row>
    <row r="44" spans="1:14" ht="12.75">
      <c r="A44" s="30">
        <v>42</v>
      </c>
      <c r="B44" s="26">
        <v>24040</v>
      </c>
      <c r="C44" s="26" t="s">
        <v>412</v>
      </c>
      <c r="D44" s="26" t="s">
        <v>17</v>
      </c>
      <c r="E44" s="37">
        <v>205</v>
      </c>
      <c r="F44" s="30">
        <f t="shared" si="0"/>
        <v>0</v>
      </c>
      <c r="G44" s="30">
        <v>1089</v>
      </c>
      <c r="H44" s="30">
        <f t="shared" si="1"/>
        <v>1089</v>
      </c>
      <c r="I44" s="30"/>
      <c r="J44" s="31">
        <f t="shared" si="2"/>
        <v>-3.75</v>
      </c>
      <c r="K44" s="37">
        <v>0</v>
      </c>
      <c r="L44" s="31">
        <f t="shared" si="3"/>
        <v>-3.75</v>
      </c>
      <c r="M44" s="31"/>
      <c r="N44" s="30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30">
      <selection activeCell="A67" sqref="A67"/>
    </sheetView>
  </sheetViews>
  <sheetFormatPr defaultColWidth="11.421875" defaultRowHeight="12.75"/>
  <cols>
    <col min="1" max="1" width="4.421875" style="0" customWidth="1"/>
    <col min="2" max="2" width="7.00390625" style="0" customWidth="1"/>
    <col min="3" max="3" width="22.140625" style="0" customWidth="1"/>
    <col min="5" max="5" width="7.7109375" style="0" customWidth="1"/>
    <col min="6" max="6" width="8.8515625" style="0" customWidth="1"/>
    <col min="7" max="7" width="7.421875" style="0" customWidth="1"/>
    <col min="8" max="8" width="7.00390625" style="0" customWidth="1"/>
    <col min="9" max="9" width="2.00390625" style="0" customWidth="1"/>
    <col min="10" max="10" width="9.421875" style="0" customWidth="1"/>
  </cols>
  <sheetData>
    <row r="1" ht="20.25">
      <c r="A1" s="5" t="s">
        <v>396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3" ht="12.75">
      <c r="A3" s="30">
        <v>1</v>
      </c>
      <c r="B3" s="30">
        <v>20077</v>
      </c>
      <c r="C3" s="30" t="s">
        <v>241</v>
      </c>
      <c r="D3" s="30" t="s">
        <v>34</v>
      </c>
      <c r="E3" s="37">
        <v>204</v>
      </c>
      <c r="F3" s="30">
        <f aca="true" t="shared" si="0" ref="F3:F34">K3*6</f>
        <v>0</v>
      </c>
      <c r="G3" s="30">
        <v>1501</v>
      </c>
      <c r="H3" s="30">
        <f aca="true" t="shared" si="1" ref="H3:H34">F3+G3</f>
        <v>1501</v>
      </c>
      <c r="I3" s="30"/>
      <c r="J3" s="31">
        <f aca="true" t="shared" si="2" ref="J3:J34">(200-E3)*(75/100)</f>
        <v>-3</v>
      </c>
      <c r="K3" s="37">
        <v>0</v>
      </c>
      <c r="L3" s="31">
        <f>IF(J3&gt;38,38,J3)</f>
        <v>-3</v>
      </c>
      <c r="M3" s="30"/>
    </row>
    <row r="4" spans="1:13" ht="12.75">
      <c r="A4" s="30">
        <v>2</v>
      </c>
      <c r="B4" s="30">
        <v>20081</v>
      </c>
      <c r="C4" s="30" t="s">
        <v>243</v>
      </c>
      <c r="D4" s="30" t="s">
        <v>34</v>
      </c>
      <c r="E4" s="37">
        <v>194</v>
      </c>
      <c r="F4" s="30">
        <f t="shared" si="0"/>
        <v>30</v>
      </c>
      <c r="G4" s="30">
        <v>1393</v>
      </c>
      <c r="H4" s="30">
        <f t="shared" si="1"/>
        <v>1423</v>
      </c>
      <c r="I4" s="30"/>
      <c r="J4" s="31">
        <f t="shared" si="2"/>
        <v>4.5</v>
      </c>
      <c r="K4" s="37">
        <v>5</v>
      </c>
      <c r="L4" s="31">
        <f>IF(J4&lt;0,0,J4)</f>
        <v>4.5</v>
      </c>
      <c r="M4" s="30"/>
    </row>
    <row r="5" spans="1:13" ht="12.75">
      <c r="A5" s="30">
        <v>3</v>
      </c>
      <c r="B5" s="30">
        <v>21665</v>
      </c>
      <c r="C5" s="30" t="s">
        <v>33</v>
      </c>
      <c r="D5" t="s">
        <v>12</v>
      </c>
      <c r="E5" s="37">
        <v>217</v>
      </c>
      <c r="F5" s="30">
        <f t="shared" si="0"/>
        <v>0</v>
      </c>
      <c r="G5" s="26">
        <v>1415</v>
      </c>
      <c r="H5" s="30">
        <f t="shared" si="1"/>
        <v>1415</v>
      </c>
      <c r="I5" s="30"/>
      <c r="J5" s="31">
        <f t="shared" si="2"/>
        <v>-12.75</v>
      </c>
      <c r="K5" s="37">
        <v>0</v>
      </c>
      <c r="L5" s="31">
        <f>IF(J5&lt;0,0,J5)</f>
        <v>0</v>
      </c>
      <c r="M5" s="30"/>
    </row>
    <row r="6" spans="1:13" ht="12.75">
      <c r="A6" s="30">
        <v>4</v>
      </c>
      <c r="B6" s="30">
        <v>20883</v>
      </c>
      <c r="C6" s="30" t="s">
        <v>226</v>
      </c>
      <c r="D6" s="30" t="s">
        <v>34</v>
      </c>
      <c r="E6" s="30">
        <v>195</v>
      </c>
      <c r="F6" s="30">
        <f t="shared" si="0"/>
        <v>24</v>
      </c>
      <c r="G6" s="30">
        <v>1378</v>
      </c>
      <c r="H6" s="30">
        <f t="shared" si="1"/>
        <v>1402</v>
      </c>
      <c r="I6" s="30"/>
      <c r="J6" s="31">
        <f t="shared" si="2"/>
        <v>3.75</v>
      </c>
      <c r="K6" s="37">
        <v>4</v>
      </c>
      <c r="L6" s="31">
        <f>IF(J6&gt;38,38,J6)</f>
        <v>3.75</v>
      </c>
      <c r="M6" s="26"/>
    </row>
    <row r="7" spans="1:13" ht="12.75">
      <c r="A7" s="30">
        <v>5</v>
      </c>
      <c r="B7" s="26">
        <v>20078</v>
      </c>
      <c r="C7" s="26" t="s">
        <v>249</v>
      </c>
      <c r="D7" s="26" t="s">
        <v>34</v>
      </c>
      <c r="E7" s="37">
        <v>186</v>
      </c>
      <c r="F7" s="30">
        <f t="shared" si="0"/>
        <v>66</v>
      </c>
      <c r="G7" s="30">
        <v>1326</v>
      </c>
      <c r="H7" s="26">
        <f t="shared" si="1"/>
        <v>1392</v>
      </c>
      <c r="I7" s="30"/>
      <c r="J7" s="31">
        <f t="shared" si="2"/>
        <v>10.5</v>
      </c>
      <c r="K7" s="37">
        <v>11</v>
      </c>
      <c r="L7" s="31">
        <f>IF(J7&gt;38,38,J7)</f>
        <v>10.5</v>
      </c>
      <c r="M7" s="30"/>
    </row>
    <row r="8" spans="1:13" ht="12.75">
      <c r="A8" s="30">
        <v>6</v>
      </c>
      <c r="B8">
        <v>23451</v>
      </c>
      <c r="C8" s="37" t="s">
        <v>356</v>
      </c>
      <c r="D8" t="s">
        <v>24</v>
      </c>
      <c r="E8" s="37">
        <v>192</v>
      </c>
      <c r="F8" s="30">
        <f t="shared" si="0"/>
        <v>36</v>
      </c>
      <c r="G8" s="26">
        <v>1334</v>
      </c>
      <c r="H8" s="30">
        <f t="shared" si="1"/>
        <v>1370</v>
      </c>
      <c r="I8" s="30"/>
      <c r="J8" s="31">
        <f t="shared" si="2"/>
        <v>6</v>
      </c>
      <c r="K8" s="37">
        <v>6</v>
      </c>
      <c r="L8" s="31">
        <f>IF(J8&lt;0,0,J8)</f>
        <v>6</v>
      </c>
      <c r="M8" s="30"/>
    </row>
    <row r="9" spans="1:13" ht="12.75">
      <c r="A9" s="30">
        <v>7</v>
      </c>
      <c r="B9" s="30">
        <v>17154</v>
      </c>
      <c r="C9" s="37" t="s">
        <v>340</v>
      </c>
      <c r="D9" s="37" t="s">
        <v>12</v>
      </c>
      <c r="E9" s="37">
        <v>221</v>
      </c>
      <c r="F9" s="30">
        <f t="shared" si="0"/>
        <v>0</v>
      </c>
      <c r="G9" s="26">
        <v>1367</v>
      </c>
      <c r="H9" s="30">
        <f t="shared" si="1"/>
        <v>1367</v>
      </c>
      <c r="I9" s="30"/>
      <c r="J9" s="31">
        <f t="shared" si="2"/>
        <v>-15.75</v>
      </c>
      <c r="K9" s="37">
        <v>0</v>
      </c>
      <c r="L9" s="31">
        <f>IF(J9&gt;38,38,J9)</f>
        <v>-15.75</v>
      </c>
      <c r="M9" s="30"/>
    </row>
    <row r="10" spans="1:13" ht="12.75">
      <c r="A10" s="30">
        <v>8</v>
      </c>
      <c r="B10" s="30">
        <v>17103</v>
      </c>
      <c r="C10" s="30" t="s">
        <v>21</v>
      </c>
      <c r="D10" s="30" t="s">
        <v>12</v>
      </c>
      <c r="E10" s="37">
        <v>217</v>
      </c>
      <c r="F10" s="30">
        <f t="shared" si="0"/>
        <v>0</v>
      </c>
      <c r="G10" s="26">
        <v>1359</v>
      </c>
      <c r="H10" s="30">
        <f t="shared" si="1"/>
        <v>1359</v>
      </c>
      <c r="I10" s="30"/>
      <c r="J10" s="31">
        <f t="shared" si="2"/>
        <v>-12.75</v>
      </c>
      <c r="K10" s="37">
        <v>0</v>
      </c>
      <c r="L10" s="31">
        <f>IF(J10&gt;38,38,J10)</f>
        <v>-12.75</v>
      </c>
      <c r="M10" s="30"/>
    </row>
    <row r="11" spans="1:13" ht="12.75">
      <c r="A11" s="30">
        <v>9</v>
      </c>
      <c r="B11" s="37">
        <v>24001</v>
      </c>
      <c r="C11" s="37" t="s">
        <v>379</v>
      </c>
      <c r="D11" s="37" t="s">
        <v>19</v>
      </c>
      <c r="E11" s="37">
        <v>196</v>
      </c>
      <c r="F11" s="30">
        <f t="shared" si="0"/>
        <v>18</v>
      </c>
      <c r="G11" s="37">
        <v>1332</v>
      </c>
      <c r="H11" s="30">
        <f t="shared" si="1"/>
        <v>1350</v>
      </c>
      <c r="I11" s="26" t="s">
        <v>297</v>
      </c>
      <c r="J11" s="31">
        <f t="shared" si="2"/>
        <v>3</v>
      </c>
      <c r="K11" s="37">
        <v>3</v>
      </c>
      <c r="L11" s="31">
        <f>IF(J11&gt;38,38,J11)</f>
        <v>3</v>
      </c>
      <c r="M11" s="30"/>
    </row>
    <row r="12" spans="1:13" ht="12.75">
      <c r="A12" s="30">
        <v>10</v>
      </c>
      <c r="B12" s="30">
        <v>17313</v>
      </c>
      <c r="C12" s="30" t="s">
        <v>43</v>
      </c>
      <c r="D12" s="30" t="s">
        <v>12</v>
      </c>
      <c r="E12" s="37">
        <v>215</v>
      </c>
      <c r="F12" s="30">
        <f t="shared" si="0"/>
        <v>0</v>
      </c>
      <c r="G12" s="26">
        <v>1349</v>
      </c>
      <c r="H12" s="30">
        <f t="shared" si="1"/>
        <v>1349</v>
      </c>
      <c r="I12" s="30"/>
      <c r="J12" s="31">
        <f t="shared" si="2"/>
        <v>-11.25</v>
      </c>
      <c r="K12" s="37">
        <v>0</v>
      </c>
      <c r="L12" s="31">
        <f>IF(J12&lt;0,0,J12)</f>
        <v>0</v>
      </c>
      <c r="M12" s="30"/>
    </row>
    <row r="13" spans="1:13" ht="12.75">
      <c r="A13" s="30">
        <v>11</v>
      </c>
      <c r="B13" s="26">
        <v>20079</v>
      </c>
      <c r="C13" s="26" t="s">
        <v>253</v>
      </c>
      <c r="D13" s="26" t="s">
        <v>34</v>
      </c>
      <c r="E13" s="37">
        <v>222</v>
      </c>
      <c r="F13" s="30">
        <f t="shared" si="0"/>
        <v>0</v>
      </c>
      <c r="G13" s="26">
        <v>1346</v>
      </c>
      <c r="H13" s="30">
        <f t="shared" si="1"/>
        <v>1346</v>
      </c>
      <c r="I13" s="30"/>
      <c r="J13" s="31">
        <f t="shared" si="2"/>
        <v>-16.5</v>
      </c>
      <c r="K13" s="37">
        <v>0</v>
      </c>
      <c r="L13" s="31">
        <f>IF(J13&gt;38,38,J13)</f>
        <v>-16.5</v>
      </c>
      <c r="M13" s="30"/>
    </row>
    <row r="14" spans="1:13" ht="12.75">
      <c r="A14" s="30">
        <v>12</v>
      </c>
      <c r="B14" s="26">
        <v>19585</v>
      </c>
      <c r="C14" s="26" t="s">
        <v>421</v>
      </c>
      <c r="D14" s="26" t="s">
        <v>17</v>
      </c>
      <c r="E14" s="37">
        <v>205</v>
      </c>
      <c r="F14" s="30">
        <f t="shared" si="0"/>
        <v>0</v>
      </c>
      <c r="G14" s="26">
        <v>1335</v>
      </c>
      <c r="H14" s="30">
        <f t="shared" si="1"/>
        <v>1335</v>
      </c>
      <c r="I14" s="30"/>
      <c r="J14" s="31">
        <f t="shared" si="2"/>
        <v>-3.75</v>
      </c>
      <c r="K14" s="37">
        <v>0</v>
      </c>
      <c r="L14" s="31">
        <f>IF(J14&gt;38,38,J14)</f>
        <v>-3.75</v>
      </c>
      <c r="M14" s="30"/>
    </row>
    <row r="15" spans="1:13" ht="12.75">
      <c r="A15" s="30">
        <v>13</v>
      </c>
      <c r="B15" s="30">
        <v>17257</v>
      </c>
      <c r="C15" s="30" t="s">
        <v>223</v>
      </c>
      <c r="D15" s="30" t="s">
        <v>14</v>
      </c>
      <c r="E15" s="37">
        <v>191</v>
      </c>
      <c r="F15" s="30">
        <f t="shared" si="0"/>
        <v>42</v>
      </c>
      <c r="G15" s="30">
        <v>1291</v>
      </c>
      <c r="H15" s="30">
        <f t="shared" si="1"/>
        <v>1333</v>
      </c>
      <c r="I15" s="30"/>
      <c r="J15" s="31">
        <f t="shared" si="2"/>
        <v>6.75</v>
      </c>
      <c r="K15" s="37">
        <v>7</v>
      </c>
      <c r="L15" s="31">
        <f>IF(J15&gt;38,38,J15)</f>
        <v>6.75</v>
      </c>
      <c r="M15" s="30"/>
    </row>
    <row r="16" spans="1:13" ht="12.75">
      <c r="A16" s="30">
        <v>14</v>
      </c>
      <c r="B16" s="30">
        <v>20573</v>
      </c>
      <c r="C16" s="30" t="s">
        <v>15</v>
      </c>
      <c r="D16" s="30" t="s">
        <v>12</v>
      </c>
      <c r="E16" s="37">
        <v>212</v>
      </c>
      <c r="F16" s="30">
        <f t="shared" si="0"/>
        <v>0</v>
      </c>
      <c r="G16" s="26">
        <v>1327</v>
      </c>
      <c r="H16" s="30">
        <f t="shared" si="1"/>
        <v>1327</v>
      </c>
      <c r="I16" s="30"/>
      <c r="J16" s="31">
        <f t="shared" si="2"/>
        <v>-9</v>
      </c>
      <c r="K16" s="37">
        <v>0</v>
      </c>
      <c r="L16" s="31">
        <f>IF(J16&lt;0,0,J16)</f>
        <v>0</v>
      </c>
      <c r="M16" s="30"/>
    </row>
    <row r="17" spans="1:13" ht="12.75">
      <c r="A17" s="30">
        <v>15</v>
      </c>
      <c r="B17" s="26">
        <v>20908</v>
      </c>
      <c r="C17" s="26" t="s">
        <v>194</v>
      </c>
      <c r="D17" s="26" t="s">
        <v>34</v>
      </c>
      <c r="E17" s="26">
        <v>189</v>
      </c>
      <c r="F17" s="30">
        <f t="shared" si="0"/>
        <v>48</v>
      </c>
      <c r="G17" s="30">
        <v>1277</v>
      </c>
      <c r="H17" s="26">
        <f t="shared" si="1"/>
        <v>1325</v>
      </c>
      <c r="I17" s="30"/>
      <c r="J17" s="31">
        <f t="shared" si="2"/>
        <v>8.25</v>
      </c>
      <c r="K17" s="37">
        <v>8</v>
      </c>
      <c r="L17" s="31">
        <f>IF(J17&gt;38,38,J17)</f>
        <v>8.25</v>
      </c>
      <c r="M17" s="30"/>
    </row>
    <row r="18" spans="1:13" ht="12.75">
      <c r="A18" s="30">
        <v>16</v>
      </c>
      <c r="B18" s="26">
        <v>24823</v>
      </c>
      <c r="C18" s="26" t="s">
        <v>499</v>
      </c>
      <c r="D18" s="26" t="s">
        <v>34</v>
      </c>
      <c r="E18" s="37">
        <v>165</v>
      </c>
      <c r="F18" s="30">
        <f t="shared" si="0"/>
        <v>156</v>
      </c>
      <c r="G18" s="30">
        <v>1154</v>
      </c>
      <c r="H18" s="30">
        <f t="shared" si="1"/>
        <v>1310</v>
      </c>
      <c r="I18" s="30"/>
      <c r="J18" s="31">
        <f t="shared" si="2"/>
        <v>26.25</v>
      </c>
      <c r="K18" s="37">
        <v>26</v>
      </c>
      <c r="L18" s="31">
        <f>IF(J18&gt;38,38,J18)</f>
        <v>26.25</v>
      </c>
      <c r="M18" s="30"/>
    </row>
    <row r="19" spans="1:13" ht="12.75">
      <c r="A19" s="30">
        <v>17</v>
      </c>
      <c r="B19" s="30">
        <v>22815</v>
      </c>
      <c r="C19" s="30" t="s">
        <v>264</v>
      </c>
      <c r="D19" s="30" t="s">
        <v>14</v>
      </c>
      <c r="E19" s="37">
        <v>202</v>
      </c>
      <c r="F19" s="30">
        <f t="shared" si="0"/>
        <v>0</v>
      </c>
      <c r="G19" s="30">
        <v>1310</v>
      </c>
      <c r="H19" s="30">
        <f t="shared" si="1"/>
        <v>1310</v>
      </c>
      <c r="I19" s="30"/>
      <c r="J19" s="31">
        <f t="shared" si="2"/>
        <v>-1.5</v>
      </c>
      <c r="K19" s="37">
        <v>0</v>
      </c>
      <c r="L19" s="31">
        <f>IF(J19&lt;0,0,J19)</f>
        <v>0</v>
      </c>
      <c r="M19" s="30"/>
    </row>
    <row r="20" spans="1:13" ht="12.75">
      <c r="A20" s="30">
        <v>18</v>
      </c>
      <c r="B20" s="30">
        <v>22517</v>
      </c>
      <c r="C20" s="30" t="s">
        <v>213</v>
      </c>
      <c r="D20" s="30" t="s">
        <v>17</v>
      </c>
      <c r="E20" s="37">
        <v>200</v>
      </c>
      <c r="F20" s="30">
        <f t="shared" si="0"/>
        <v>0</v>
      </c>
      <c r="G20" s="30">
        <v>1307</v>
      </c>
      <c r="H20" s="30">
        <f t="shared" si="1"/>
        <v>1307</v>
      </c>
      <c r="I20" s="30"/>
      <c r="J20" s="31">
        <f t="shared" si="2"/>
        <v>0</v>
      </c>
      <c r="K20" s="37">
        <v>0</v>
      </c>
      <c r="L20" s="31">
        <f>IF(J20&gt;38,38,J20)</f>
        <v>0</v>
      </c>
      <c r="M20" s="30"/>
    </row>
    <row r="21" spans="1:13" ht="12.75">
      <c r="A21" s="30">
        <v>19</v>
      </c>
      <c r="B21" s="30">
        <v>21736</v>
      </c>
      <c r="C21" s="30" t="s">
        <v>182</v>
      </c>
      <c r="D21" s="30" t="s">
        <v>24</v>
      </c>
      <c r="E21" s="30">
        <v>202</v>
      </c>
      <c r="F21" s="30">
        <f t="shared" si="0"/>
        <v>0</v>
      </c>
      <c r="G21" s="30">
        <v>1282</v>
      </c>
      <c r="H21" s="30">
        <f t="shared" si="1"/>
        <v>1282</v>
      </c>
      <c r="I21" s="30"/>
      <c r="J21" s="31">
        <f t="shared" si="2"/>
        <v>-1.5</v>
      </c>
      <c r="K21" s="37">
        <v>0</v>
      </c>
      <c r="L21" s="31">
        <f>IF(J21&gt;38,38,J21)</f>
        <v>-1.5</v>
      </c>
      <c r="M21" s="30"/>
    </row>
    <row r="22" spans="1:13" ht="12.75">
      <c r="A22" s="30">
        <v>20</v>
      </c>
      <c r="B22" s="30">
        <v>17070</v>
      </c>
      <c r="C22" s="30" t="s">
        <v>147</v>
      </c>
      <c r="D22" s="30" t="s">
        <v>14</v>
      </c>
      <c r="E22" s="37">
        <v>172</v>
      </c>
      <c r="F22" s="30">
        <f t="shared" si="0"/>
        <v>126</v>
      </c>
      <c r="G22" s="30">
        <v>1147</v>
      </c>
      <c r="H22" s="30">
        <f t="shared" si="1"/>
        <v>1273</v>
      </c>
      <c r="I22" s="30"/>
      <c r="J22" s="31">
        <f t="shared" si="2"/>
        <v>21</v>
      </c>
      <c r="K22" s="37">
        <v>21</v>
      </c>
      <c r="L22" s="31">
        <f>IF(J22&gt;38,38,J22)</f>
        <v>21</v>
      </c>
      <c r="M22" s="30"/>
    </row>
    <row r="23" spans="1:13" ht="12.75">
      <c r="A23" s="30">
        <v>21</v>
      </c>
      <c r="B23" s="30">
        <v>22575</v>
      </c>
      <c r="C23" s="26" t="s">
        <v>382</v>
      </c>
      <c r="D23" s="30" t="s">
        <v>12</v>
      </c>
      <c r="E23" s="37">
        <v>215</v>
      </c>
      <c r="F23" s="30">
        <f t="shared" si="0"/>
        <v>0</v>
      </c>
      <c r="G23" s="30">
        <v>1269</v>
      </c>
      <c r="H23" s="30">
        <f t="shared" si="1"/>
        <v>1269</v>
      </c>
      <c r="I23" s="30"/>
      <c r="J23" s="31">
        <f t="shared" si="2"/>
        <v>-11.25</v>
      </c>
      <c r="K23" s="37">
        <v>0</v>
      </c>
      <c r="L23" s="31">
        <f>IF(J23&gt;38,38,J23)</f>
        <v>-11.25</v>
      </c>
      <c r="M23" s="30"/>
    </row>
    <row r="24" spans="1:13" ht="12.75">
      <c r="A24" s="30">
        <v>22</v>
      </c>
      <c r="B24" s="30">
        <v>17152</v>
      </c>
      <c r="C24" s="30" t="s">
        <v>28</v>
      </c>
      <c r="D24" s="30" t="s">
        <v>14</v>
      </c>
      <c r="E24" s="37">
        <v>197</v>
      </c>
      <c r="F24" s="30">
        <f t="shared" si="0"/>
        <v>12</v>
      </c>
      <c r="G24" s="26">
        <v>1255</v>
      </c>
      <c r="H24" s="30">
        <f t="shared" si="1"/>
        <v>1267</v>
      </c>
      <c r="I24" s="30"/>
      <c r="J24" s="31">
        <f t="shared" si="2"/>
        <v>2.25</v>
      </c>
      <c r="K24" s="37">
        <v>2</v>
      </c>
      <c r="L24" s="31">
        <f>IF(J24&lt;0,0,J24)</f>
        <v>2.25</v>
      </c>
      <c r="M24" s="30"/>
    </row>
    <row r="25" spans="1:13" ht="12.75">
      <c r="A25" s="30">
        <v>23</v>
      </c>
      <c r="B25" s="26">
        <v>24129</v>
      </c>
      <c r="C25" s="26" t="s">
        <v>414</v>
      </c>
      <c r="D25" s="26" t="s">
        <v>34</v>
      </c>
      <c r="E25" s="37">
        <v>170</v>
      </c>
      <c r="F25" s="30">
        <f t="shared" si="0"/>
        <v>138</v>
      </c>
      <c r="G25" s="30">
        <v>1120</v>
      </c>
      <c r="H25" s="30">
        <f t="shared" si="1"/>
        <v>1258</v>
      </c>
      <c r="I25" s="30"/>
      <c r="J25" s="31">
        <f t="shared" si="2"/>
        <v>22.5</v>
      </c>
      <c r="K25" s="37">
        <v>23</v>
      </c>
      <c r="L25" s="31">
        <f>IF(J25&gt;38,38,J25)</f>
        <v>22.5</v>
      </c>
      <c r="M25" s="30"/>
    </row>
    <row r="26" spans="1:13" ht="12.75">
      <c r="A26" s="30">
        <v>24</v>
      </c>
      <c r="B26" s="30">
        <v>17038</v>
      </c>
      <c r="C26" s="30" t="s">
        <v>13</v>
      </c>
      <c r="D26" s="30" t="s">
        <v>12</v>
      </c>
      <c r="E26" s="37">
        <v>198</v>
      </c>
      <c r="F26" s="30">
        <f t="shared" si="0"/>
        <v>12</v>
      </c>
      <c r="G26" s="30">
        <v>1246</v>
      </c>
      <c r="H26" s="30">
        <f t="shared" si="1"/>
        <v>1258</v>
      </c>
      <c r="I26" s="30"/>
      <c r="J26" s="31">
        <f t="shared" si="2"/>
        <v>1.5</v>
      </c>
      <c r="K26" s="37">
        <v>2</v>
      </c>
      <c r="L26" s="31">
        <f>IF(J26&gt;38,38,J26)</f>
        <v>1.5</v>
      </c>
      <c r="M26" s="30"/>
    </row>
    <row r="27" spans="1:13" ht="12.75">
      <c r="A27" s="30">
        <v>25</v>
      </c>
      <c r="B27" s="30">
        <v>20374</v>
      </c>
      <c r="C27" s="30" t="s">
        <v>142</v>
      </c>
      <c r="D27" s="26" t="s">
        <v>14</v>
      </c>
      <c r="E27" s="37">
        <v>183</v>
      </c>
      <c r="F27" s="30">
        <f t="shared" si="0"/>
        <v>78</v>
      </c>
      <c r="G27" s="30">
        <v>1167</v>
      </c>
      <c r="H27" s="30">
        <f t="shared" si="1"/>
        <v>1245</v>
      </c>
      <c r="I27" s="30"/>
      <c r="J27" s="31">
        <f t="shared" si="2"/>
        <v>12.75</v>
      </c>
      <c r="K27" s="37">
        <v>13</v>
      </c>
      <c r="L27" s="31">
        <f>IF(J27&gt;38,38,J27)</f>
        <v>12.75</v>
      </c>
      <c r="M27" s="30"/>
    </row>
    <row r="28" spans="1:13" ht="12.75">
      <c r="A28" s="30">
        <v>26</v>
      </c>
      <c r="B28" s="30">
        <v>21257</v>
      </c>
      <c r="C28" s="30" t="s">
        <v>32</v>
      </c>
      <c r="D28" s="30" t="s">
        <v>19</v>
      </c>
      <c r="E28" s="37">
        <v>178</v>
      </c>
      <c r="F28" s="30">
        <f t="shared" si="0"/>
        <v>102</v>
      </c>
      <c r="G28" s="30">
        <v>1142</v>
      </c>
      <c r="H28" s="30">
        <f t="shared" si="1"/>
        <v>1244</v>
      </c>
      <c r="I28" s="30"/>
      <c r="J28" s="31">
        <f t="shared" si="2"/>
        <v>16.5</v>
      </c>
      <c r="K28" s="37">
        <v>17</v>
      </c>
      <c r="L28" s="31">
        <f>IF(J28&lt;0,0,J28)</f>
        <v>16.5</v>
      </c>
      <c r="M28" s="30"/>
    </row>
    <row r="29" spans="1:13" ht="12.75">
      <c r="A29" s="30">
        <v>27</v>
      </c>
      <c r="B29" s="30">
        <v>17085</v>
      </c>
      <c r="C29" s="30" t="s">
        <v>37</v>
      </c>
      <c r="D29" s="30" t="s">
        <v>14</v>
      </c>
      <c r="E29" s="37">
        <v>188</v>
      </c>
      <c r="F29" s="30">
        <f t="shared" si="0"/>
        <v>54</v>
      </c>
      <c r="G29" s="30">
        <v>1168</v>
      </c>
      <c r="H29" s="30">
        <f t="shared" si="1"/>
        <v>1222</v>
      </c>
      <c r="I29" s="30"/>
      <c r="J29" s="31">
        <f t="shared" si="2"/>
        <v>9</v>
      </c>
      <c r="K29" s="37">
        <v>9</v>
      </c>
      <c r="L29" s="31">
        <f>IF(J29&lt;0,0,J29)</f>
        <v>9</v>
      </c>
      <c r="M29" s="30"/>
    </row>
    <row r="30" spans="1:13" ht="12.75">
      <c r="A30" s="30">
        <v>28</v>
      </c>
      <c r="B30" s="30">
        <v>20936</v>
      </c>
      <c r="C30" s="30" t="s">
        <v>123</v>
      </c>
      <c r="D30" s="30" t="s">
        <v>19</v>
      </c>
      <c r="E30" s="37">
        <v>172</v>
      </c>
      <c r="F30" s="30">
        <f t="shared" si="0"/>
        <v>126</v>
      </c>
      <c r="G30" s="26">
        <v>1093</v>
      </c>
      <c r="H30" s="30">
        <f t="shared" si="1"/>
        <v>1219</v>
      </c>
      <c r="I30" s="30"/>
      <c r="J30" s="31">
        <f t="shared" si="2"/>
        <v>21</v>
      </c>
      <c r="K30" s="37">
        <v>21</v>
      </c>
      <c r="L30" s="31">
        <f>IF(J30&gt;38,38,J30)</f>
        <v>21</v>
      </c>
      <c r="M30" s="30"/>
    </row>
    <row r="31" spans="1:13" ht="12.75">
      <c r="A31" s="30">
        <v>29</v>
      </c>
      <c r="B31" s="30">
        <v>22286</v>
      </c>
      <c r="C31" s="30" t="s">
        <v>145</v>
      </c>
      <c r="D31" s="30" t="s">
        <v>57</v>
      </c>
      <c r="E31" s="37">
        <v>176</v>
      </c>
      <c r="F31" s="30">
        <f t="shared" si="0"/>
        <v>108</v>
      </c>
      <c r="G31" s="26">
        <v>1111</v>
      </c>
      <c r="H31" s="30">
        <f t="shared" si="1"/>
        <v>1219</v>
      </c>
      <c r="I31" s="30"/>
      <c r="J31" s="31">
        <f t="shared" si="2"/>
        <v>18</v>
      </c>
      <c r="K31" s="37">
        <v>18</v>
      </c>
      <c r="L31" s="31">
        <f>IF(J31&gt;38,38,J31)</f>
        <v>18</v>
      </c>
      <c r="M31" s="30"/>
    </row>
    <row r="32" spans="1:13" ht="12.75">
      <c r="A32" s="30">
        <v>30</v>
      </c>
      <c r="B32" s="30">
        <v>20233</v>
      </c>
      <c r="C32" s="30" t="s">
        <v>198</v>
      </c>
      <c r="D32" s="30" t="s">
        <v>34</v>
      </c>
      <c r="E32" s="37">
        <v>180</v>
      </c>
      <c r="F32" s="30">
        <f t="shared" si="0"/>
        <v>90</v>
      </c>
      <c r="G32" s="30">
        <v>1123</v>
      </c>
      <c r="H32" s="30">
        <f t="shared" si="1"/>
        <v>1213</v>
      </c>
      <c r="I32" s="30"/>
      <c r="J32" s="31">
        <f t="shared" si="2"/>
        <v>15</v>
      </c>
      <c r="K32" s="37">
        <v>15</v>
      </c>
      <c r="L32" s="31">
        <f>IF(J32&gt;38,38,J32)</f>
        <v>15</v>
      </c>
      <c r="M32" s="30"/>
    </row>
    <row r="33" spans="1:13" ht="12.75">
      <c r="A33" s="30">
        <v>31</v>
      </c>
      <c r="B33" s="30">
        <v>17039</v>
      </c>
      <c r="C33" s="30" t="s">
        <v>263</v>
      </c>
      <c r="D33" s="30" t="s">
        <v>14</v>
      </c>
      <c r="E33" s="37">
        <v>210</v>
      </c>
      <c r="F33" s="30">
        <f t="shared" si="0"/>
        <v>0</v>
      </c>
      <c r="G33" s="30">
        <v>1208</v>
      </c>
      <c r="H33" s="30">
        <f t="shared" si="1"/>
        <v>1208</v>
      </c>
      <c r="I33" s="30"/>
      <c r="J33" s="31">
        <f t="shared" si="2"/>
        <v>-7.5</v>
      </c>
      <c r="K33" s="37">
        <v>0</v>
      </c>
      <c r="L33" s="31">
        <f>IF(J33&gt;38,38,J33)</f>
        <v>-7.5</v>
      </c>
      <c r="M33" s="30"/>
    </row>
    <row r="34" spans="1:13" ht="12.75">
      <c r="A34" s="30">
        <v>32</v>
      </c>
      <c r="B34" s="30">
        <v>21089</v>
      </c>
      <c r="C34" s="30" t="s">
        <v>25</v>
      </c>
      <c r="D34" s="30" t="s">
        <v>19</v>
      </c>
      <c r="E34" s="37">
        <v>182</v>
      </c>
      <c r="F34" s="30">
        <f t="shared" si="0"/>
        <v>84</v>
      </c>
      <c r="G34" s="26">
        <v>1123</v>
      </c>
      <c r="H34" s="30">
        <f t="shared" si="1"/>
        <v>1207</v>
      </c>
      <c r="I34" s="30"/>
      <c r="J34" s="31">
        <f t="shared" si="2"/>
        <v>13.5</v>
      </c>
      <c r="K34" s="37">
        <v>14</v>
      </c>
      <c r="L34" s="31">
        <f>IF(J34&lt;0,0,J34)</f>
        <v>13.5</v>
      </c>
      <c r="M34" s="30"/>
    </row>
    <row r="35" spans="1:13" ht="12.75">
      <c r="A35" s="30">
        <v>33</v>
      </c>
      <c r="B35" s="26">
        <v>17312</v>
      </c>
      <c r="C35" s="26" t="s">
        <v>20</v>
      </c>
      <c r="D35" s="26" t="s">
        <v>17</v>
      </c>
      <c r="E35" s="37">
        <v>199</v>
      </c>
      <c r="F35" s="30">
        <f aca="true" t="shared" si="3" ref="F35:F62">K35*6</f>
        <v>6</v>
      </c>
      <c r="G35" s="26">
        <v>1192</v>
      </c>
      <c r="H35" s="30">
        <f aca="true" t="shared" si="4" ref="H35:H62">F35+G35</f>
        <v>1198</v>
      </c>
      <c r="I35" s="30"/>
      <c r="J35" s="31">
        <f aca="true" t="shared" si="5" ref="J35:J62">(200-E35)*(75/100)</f>
        <v>0.75</v>
      </c>
      <c r="K35" s="37">
        <v>1</v>
      </c>
      <c r="L35" s="31">
        <f>IF(J35&gt;38,38,J35)</f>
        <v>0.75</v>
      </c>
      <c r="M35" s="30"/>
    </row>
    <row r="36" spans="1:13" ht="12.75">
      <c r="A36" s="30">
        <v>34</v>
      </c>
      <c r="B36" s="37">
        <v>23395</v>
      </c>
      <c r="C36" s="37" t="s">
        <v>354</v>
      </c>
      <c r="D36" s="37" t="s">
        <v>12</v>
      </c>
      <c r="E36" s="37">
        <v>179</v>
      </c>
      <c r="F36" s="30">
        <f t="shared" si="3"/>
        <v>96</v>
      </c>
      <c r="G36" s="26">
        <v>1100</v>
      </c>
      <c r="H36" s="30">
        <f t="shared" si="4"/>
        <v>1196</v>
      </c>
      <c r="I36" s="30"/>
      <c r="J36" s="31">
        <f t="shared" si="5"/>
        <v>15.75</v>
      </c>
      <c r="K36" s="37">
        <v>16</v>
      </c>
      <c r="L36" s="31">
        <f>IF(J36&gt;38,38,J36)</f>
        <v>15.75</v>
      </c>
      <c r="M36" s="30"/>
    </row>
    <row r="37" spans="1:13" ht="12.75">
      <c r="A37" s="30">
        <v>35</v>
      </c>
      <c r="B37" s="30">
        <v>22637</v>
      </c>
      <c r="C37" s="30" t="s">
        <v>150</v>
      </c>
      <c r="D37" s="30" t="s">
        <v>12</v>
      </c>
      <c r="E37" s="37">
        <v>198</v>
      </c>
      <c r="F37" s="30">
        <f t="shared" si="3"/>
        <v>12</v>
      </c>
      <c r="G37" s="26">
        <v>1174</v>
      </c>
      <c r="H37" s="30">
        <f t="shared" si="4"/>
        <v>1186</v>
      </c>
      <c r="I37" s="30"/>
      <c r="J37" s="31">
        <f t="shared" si="5"/>
        <v>1.5</v>
      </c>
      <c r="K37" s="37">
        <v>2</v>
      </c>
      <c r="L37" s="31">
        <f>IF(J37&gt;38,38,J37)</f>
        <v>1.5</v>
      </c>
      <c r="M37" s="30"/>
    </row>
    <row r="38" spans="1:13" ht="12.75">
      <c r="A38" s="30">
        <v>36</v>
      </c>
      <c r="B38" s="30">
        <v>21402</v>
      </c>
      <c r="C38" s="30" t="s">
        <v>143</v>
      </c>
      <c r="D38" s="30" t="s">
        <v>17</v>
      </c>
      <c r="E38" s="37">
        <v>196</v>
      </c>
      <c r="F38" s="30">
        <f t="shared" si="3"/>
        <v>18</v>
      </c>
      <c r="G38" s="30">
        <v>1167</v>
      </c>
      <c r="H38" s="30">
        <f t="shared" si="4"/>
        <v>1185</v>
      </c>
      <c r="I38" s="30"/>
      <c r="J38" s="31">
        <f t="shared" si="5"/>
        <v>3</v>
      </c>
      <c r="K38" s="37">
        <v>3</v>
      </c>
      <c r="L38" s="31">
        <f>IF(J38&lt;0,0,J38)</f>
        <v>3</v>
      </c>
      <c r="M38" s="30"/>
    </row>
    <row r="39" spans="1:13" ht="12.75">
      <c r="A39" s="30">
        <v>37</v>
      </c>
      <c r="B39" s="30">
        <v>21088</v>
      </c>
      <c r="C39" s="30" t="s">
        <v>26</v>
      </c>
      <c r="D39" s="30" t="s">
        <v>24</v>
      </c>
      <c r="E39" s="37">
        <v>191</v>
      </c>
      <c r="F39" s="30">
        <f t="shared" si="3"/>
        <v>42</v>
      </c>
      <c r="G39" s="26">
        <v>1142</v>
      </c>
      <c r="H39" s="30">
        <f t="shared" si="4"/>
        <v>1184</v>
      </c>
      <c r="I39" s="30"/>
      <c r="J39" s="31">
        <f t="shared" si="5"/>
        <v>6.75</v>
      </c>
      <c r="K39" s="37">
        <v>7</v>
      </c>
      <c r="L39" s="31">
        <f>IF(J39&lt;0,0,J39)</f>
        <v>6.75</v>
      </c>
      <c r="M39" s="30"/>
    </row>
    <row r="40" spans="1:13" ht="12.75">
      <c r="A40" s="30">
        <v>38</v>
      </c>
      <c r="B40" s="30">
        <v>21696</v>
      </c>
      <c r="C40" s="30" t="s">
        <v>73</v>
      </c>
      <c r="D40" s="30" t="s">
        <v>19</v>
      </c>
      <c r="E40" s="37">
        <v>160</v>
      </c>
      <c r="F40" s="30">
        <f t="shared" si="3"/>
        <v>180</v>
      </c>
      <c r="G40" s="30">
        <v>989</v>
      </c>
      <c r="H40" s="30">
        <f t="shared" si="4"/>
        <v>1169</v>
      </c>
      <c r="I40" s="30"/>
      <c r="J40" s="31">
        <f t="shared" si="5"/>
        <v>30</v>
      </c>
      <c r="K40" s="37">
        <v>30</v>
      </c>
      <c r="L40" s="31">
        <f>IF(J40&gt;38,38,J40)</f>
        <v>30</v>
      </c>
      <c r="M40" s="30"/>
    </row>
    <row r="41" spans="1:13" ht="12.75">
      <c r="A41" s="30">
        <v>39</v>
      </c>
      <c r="B41" s="30">
        <v>21960</v>
      </c>
      <c r="C41" s="30" t="s">
        <v>154</v>
      </c>
      <c r="D41" s="30" t="s">
        <v>57</v>
      </c>
      <c r="E41" s="30">
        <v>180</v>
      </c>
      <c r="F41" s="30">
        <f t="shared" si="3"/>
        <v>90</v>
      </c>
      <c r="G41" s="30">
        <v>1069</v>
      </c>
      <c r="H41" s="30">
        <f t="shared" si="4"/>
        <v>1159</v>
      </c>
      <c r="I41" s="30"/>
      <c r="J41" s="31">
        <f t="shared" si="5"/>
        <v>15</v>
      </c>
      <c r="K41" s="37">
        <v>15</v>
      </c>
      <c r="L41" s="31">
        <f>IF(J41&gt;38,38,J41)</f>
        <v>15</v>
      </c>
      <c r="M41" s="30"/>
    </row>
    <row r="42" spans="1:13" ht="12.75">
      <c r="A42" s="30">
        <v>40</v>
      </c>
      <c r="B42" s="26">
        <v>24175</v>
      </c>
      <c r="C42" s="26" t="s">
        <v>485</v>
      </c>
      <c r="D42" s="26" t="s">
        <v>34</v>
      </c>
      <c r="E42" s="37">
        <v>178</v>
      </c>
      <c r="F42" s="30">
        <f t="shared" si="3"/>
        <v>102</v>
      </c>
      <c r="G42" s="30">
        <v>1055</v>
      </c>
      <c r="H42" s="30">
        <f t="shared" si="4"/>
        <v>1157</v>
      </c>
      <c r="I42" s="30"/>
      <c r="J42" s="31">
        <f t="shared" si="5"/>
        <v>16.5</v>
      </c>
      <c r="K42" s="37">
        <v>17</v>
      </c>
      <c r="L42" s="31">
        <f>IF(J42&lt;0,0,J42)</f>
        <v>16.5</v>
      </c>
      <c r="M42" s="30"/>
    </row>
    <row r="43" spans="1:13" ht="12.75">
      <c r="A43" s="30">
        <v>41</v>
      </c>
      <c r="B43" s="30">
        <v>22954</v>
      </c>
      <c r="C43" s="30" t="s">
        <v>269</v>
      </c>
      <c r="D43" s="30" t="s">
        <v>19</v>
      </c>
      <c r="E43" s="37">
        <v>189</v>
      </c>
      <c r="F43" s="30">
        <f t="shared" si="3"/>
        <v>48</v>
      </c>
      <c r="G43" s="26">
        <v>1104</v>
      </c>
      <c r="H43" s="30">
        <f t="shared" si="4"/>
        <v>1152</v>
      </c>
      <c r="I43" s="30"/>
      <c r="J43" s="31">
        <f t="shared" si="5"/>
        <v>8.25</v>
      </c>
      <c r="K43" s="37">
        <v>8</v>
      </c>
      <c r="L43" s="31">
        <f>IF(J43&gt;38,38,J43)</f>
        <v>8.25</v>
      </c>
      <c r="M43" s="30"/>
    </row>
    <row r="44" spans="1:13" ht="12.75">
      <c r="A44" s="30">
        <v>42</v>
      </c>
      <c r="B44" s="30">
        <v>17279</v>
      </c>
      <c r="C44" s="30" t="s">
        <v>250</v>
      </c>
      <c r="D44" s="30" t="s">
        <v>57</v>
      </c>
      <c r="E44" s="26">
        <v>197</v>
      </c>
      <c r="F44" s="30">
        <f t="shared" si="3"/>
        <v>12</v>
      </c>
      <c r="G44" s="30">
        <v>1126</v>
      </c>
      <c r="H44" s="30">
        <f t="shared" si="4"/>
        <v>1138</v>
      </c>
      <c r="I44" s="30"/>
      <c r="J44" s="31">
        <f t="shared" si="5"/>
        <v>2.25</v>
      </c>
      <c r="K44" s="30">
        <v>2</v>
      </c>
      <c r="L44" s="31">
        <f>IF(J44&lt;0,0,J44)</f>
        <v>2.25</v>
      </c>
      <c r="M44" s="30"/>
    </row>
    <row r="45" spans="1:13" ht="12.75">
      <c r="A45" s="30">
        <v>43</v>
      </c>
      <c r="B45" s="30">
        <v>21129</v>
      </c>
      <c r="C45" s="41" t="s">
        <v>365</v>
      </c>
      <c r="D45" s="30" t="s">
        <v>17</v>
      </c>
      <c r="E45" s="37">
        <v>205</v>
      </c>
      <c r="F45" s="30">
        <f t="shared" si="3"/>
        <v>0</v>
      </c>
      <c r="G45" s="26">
        <v>1134</v>
      </c>
      <c r="H45" s="30">
        <f t="shared" si="4"/>
        <v>1134</v>
      </c>
      <c r="I45" s="30"/>
      <c r="J45" s="31">
        <f t="shared" si="5"/>
        <v>-3.75</v>
      </c>
      <c r="K45" s="37">
        <v>0</v>
      </c>
      <c r="L45" s="31">
        <f>IF(J45&gt;38,38,J45)</f>
        <v>-3.75</v>
      </c>
      <c r="M45" s="30"/>
    </row>
    <row r="46" spans="1:13" ht="12.75">
      <c r="A46" s="30">
        <v>44</v>
      </c>
      <c r="B46" s="30">
        <v>21342</v>
      </c>
      <c r="C46" s="30" t="s">
        <v>135</v>
      </c>
      <c r="D46" s="30" t="s">
        <v>12</v>
      </c>
      <c r="E46" s="37">
        <v>180</v>
      </c>
      <c r="F46" s="30">
        <f t="shared" si="3"/>
        <v>90</v>
      </c>
      <c r="G46" s="26">
        <v>1044</v>
      </c>
      <c r="H46" s="30">
        <f t="shared" si="4"/>
        <v>1134</v>
      </c>
      <c r="I46" s="30" t="s">
        <v>297</v>
      </c>
      <c r="J46" s="31">
        <f t="shared" si="5"/>
        <v>15</v>
      </c>
      <c r="K46" s="37">
        <v>15</v>
      </c>
      <c r="L46" s="31">
        <f>IF(J46&gt;38,38,J46)</f>
        <v>15</v>
      </c>
      <c r="M46" s="30"/>
    </row>
    <row r="47" spans="1:13" ht="12.75">
      <c r="A47" s="30">
        <v>45</v>
      </c>
      <c r="B47" s="30">
        <v>17226</v>
      </c>
      <c r="C47" s="30" t="s">
        <v>152</v>
      </c>
      <c r="D47" s="30" t="s">
        <v>12</v>
      </c>
      <c r="E47" s="37">
        <v>182</v>
      </c>
      <c r="F47" s="30">
        <f t="shared" si="3"/>
        <v>84</v>
      </c>
      <c r="G47" s="30">
        <v>1047</v>
      </c>
      <c r="H47" s="30">
        <f t="shared" si="4"/>
        <v>1131</v>
      </c>
      <c r="I47" s="30"/>
      <c r="J47" s="31">
        <f t="shared" si="5"/>
        <v>13.5</v>
      </c>
      <c r="K47" s="37">
        <v>14</v>
      </c>
      <c r="L47" s="31">
        <f>IF(J47&lt;0,0,J47)</f>
        <v>13.5</v>
      </c>
      <c r="M47" s="30"/>
    </row>
    <row r="48" spans="1:13" ht="12.75">
      <c r="A48" s="30">
        <v>46</v>
      </c>
      <c r="B48" s="37">
        <v>23565</v>
      </c>
      <c r="C48" s="37" t="s">
        <v>376</v>
      </c>
      <c r="D48" s="37" t="s">
        <v>12</v>
      </c>
      <c r="E48" s="37">
        <v>186</v>
      </c>
      <c r="F48" s="30">
        <f t="shared" si="3"/>
        <v>66</v>
      </c>
      <c r="G48" s="37">
        <v>1064</v>
      </c>
      <c r="H48" s="30">
        <f t="shared" si="4"/>
        <v>1130</v>
      </c>
      <c r="I48" s="30"/>
      <c r="J48" s="31">
        <f t="shared" si="5"/>
        <v>10.5</v>
      </c>
      <c r="K48" s="37">
        <v>11</v>
      </c>
      <c r="L48" s="31">
        <f>IF(J48&gt;38,38,J48)</f>
        <v>10.5</v>
      </c>
      <c r="M48" s="30"/>
    </row>
    <row r="49" spans="1:13" ht="12.75">
      <c r="A49" s="30">
        <v>47</v>
      </c>
      <c r="B49" s="30">
        <v>17199</v>
      </c>
      <c r="C49" s="30" t="s">
        <v>44</v>
      </c>
      <c r="D49" s="26" t="s">
        <v>24</v>
      </c>
      <c r="E49" s="37">
        <v>210</v>
      </c>
      <c r="F49" s="30">
        <f t="shared" si="3"/>
        <v>0</v>
      </c>
      <c r="G49" s="26">
        <v>1119</v>
      </c>
      <c r="H49" s="30">
        <f t="shared" si="4"/>
        <v>1119</v>
      </c>
      <c r="I49" s="30"/>
      <c r="J49" s="31">
        <f t="shared" si="5"/>
        <v>-7.5</v>
      </c>
      <c r="K49" s="37">
        <v>0</v>
      </c>
      <c r="L49" s="31">
        <f>IF(J49&lt;0,0,J49)</f>
        <v>0</v>
      </c>
      <c r="M49" s="30"/>
    </row>
    <row r="50" spans="1:13" ht="12.75">
      <c r="A50" s="30">
        <v>48</v>
      </c>
      <c r="B50" s="37">
        <v>23306</v>
      </c>
      <c r="C50" s="37" t="s">
        <v>369</v>
      </c>
      <c r="D50" s="37" t="s">
        <v>17</v>
      </c>
      <c r="E50" s="37">
        <v>180</v>
      </c>
      <c r="F50" s="30">
        <f t="shared" si="3"/>
        <v>90</v>
      </c>
      <c r="G50" s="30">
        <v>1021</v>
      </c>
      <c r="H50" s="30">
        <f t="shared" si="4"/>
        <v>1111</v>
      </c>
      <c r="I50" s="30"/>
      <c r="J50" s="31">
        <f t="shared" si="5"/>
        <v>15</v>
      </c>
      <c r="K50" s="37">
        <v>15</v>
      </c>
      <c r="L50" s="31">
        <f>IF(J50&gt;38,38,J50)</f>
        <v>15</v>
      </c>
      <c r="M50" s="30"/>
    </row>
    <row r="51" spans="1:13" ht="12.75">
      <c r="A51" s="30">
        <v>49</v>
      </c>
      <c r="B51" s="26">
        <v>24885</v>
      </c>
      <c r="C51" s="26" t="s">
        <v>515</v>
      </c>
      <c r="D51" s="26" t="s">
        <v>19</v>
      </c>
      <c r="E51" s="37">
        <v>168</v>
      </c>
      <c r="F51" s="30">
        <f t="shared" si="3"/>
        <v>144</v>
      </c>
      <c r="G51" s="30">
        <v>963</v>
      </c>
      <c r="H51" s="26">
        <f t="shared" si="4"/>
        <v>1107</v>
      </c>
      <c r="I51" s="30"/>
      <c r="J51" s="31">
        <f t="shared" si="5"/>
        <v>24</v>
      </c>
      <c r="K51" s="37">
        <v>24</v>
      </c>
      <c r="L51" s="31">
        <f>IF(J51&gt;38,38,J51)</f>
        <v>24</v>
      </c>
      <c r="M51" s="30"/>
    </row>
    <row r="52" spans="1:13" ht="12.75">
      <c r="A52" s="30">
        <v>50</v>
      </c>
      <c r="B52" s="26">
        <v>23512</v>
      </c>
      <c r="C52" s="26" t="s">
        <v>510</v>
      </c>
      <c r="D52" s="26" t="s">
        <v>34</v>
      </c>
      <c r="E52" s="37">
        <v>148</v>
      </c>
      <c r="F52" s="30">
        <f t="shared" si="3"/>
        <v>228</v>
      </c>
      <c r="G52" s="30">
        <v>877</v>
      </c>
      <c r="H52" s="30">
        <f t="shared" si="4"/>
        <v>1105</v>
      </c>
      <c r="I52" s="26" t="s">
        <v>297</v>
      </c>
      <c r="J52" s="31">
        <f t="shared" si="5"/>
        <v>39</v>
      </c>
      <c r="K52" s="37">
        <v>38</v>
      </c>
      <c r="L52" s="31">
        <f>IF(J52&lt;0,0,J52)</f>
        <v>39</v>
      </c>
      <c r="M52" s="30"/>
    </row>
    <row r="53" spans="1:13" ht="12.75">
      <c r="A53" s="30">
        <v>51</v>
      </c>
      <c r="B53" s="30">
        <v>22285</v>
      </c>
      <c r="C53" s="30" t="s">
        <v>185</v>
      </c>
      <c r="D53" s="30" t="s">
        <v>12</v>
      </c>
      <c r="E53" s="26">
        <v>180</v>
      </c>
      <c r="F53" s="30">
        <f t="shared" si="3"/>
        <v>90</v>
      </c>
      <c r="G53" s="30">
        <v>1014</v>
      </c>
      <c r="H53" s="30">
        <f t="shared" si="4"/>
        <v>1104</v>
      </c>
      <c r="I53" s="30"/>
      <c r="J53" s="31">
        <f t="shared" si="5"/>
        <v>15</v>
      </c>
      <c r="K53" s="37">
        <v>15</v>
      </c>
      <c r="L53" s="31">
        <f>IF(J53&gt;38,38,J53)</f>
        <v>15</v>
      </c>
      <c r="M53" s="30"/>
    </row>
    <row r="54" spans="1:13" ht="12.75">
      <c r="A54" s="30">
        <v>52</v>
      </c>
      <c r="B54" s="30">
        <v>17157</v>
      </c>
      <c r="C54" s="30" t="s">
        <v>260</v>
      </c>
      <c r="D54" t="s">
        <v>12</v>
      </c>
      <c r="E54" s="37">
        <v>201</v>
      </c>
      <c r="F54" s="30">
        <f t="shared" si="3"/>
        <v>0</v>
      </c>
      <c r="G54" s="30">
        <v>1095</v>
      </c>
      <c r="H54" s="30">
        <f t="shared" si="4"/>
        <v>1095</v>
      </c>
      <c r="I54" s="30"/>
      <c r="J54" s="31">
        <f t="shared" si="5"/>
        <v>-0.75</v>
      </c>
      <c r="K54" s="37">
        <v>0</v>
      </c>
      <c r="L54" s="31">
        <f>IF(J54&lt;0,0,J54)</f>
        <v>0</v>
      </c>
      <c r="M54" s="30"/>
    </row>
    <row r="55" spans="1:13" ht="12.75">
      <c r="A55" s="30">
        <v>53</v>
      </c>
      <c r="B55" s="37">
        <v>23345</v>
      </c>
      <c r="C55" s="37" t="s">
        <v>351</v>
      </c>
      <c r="D55" s="37" t="s">
        <v>19</v>
      </c>
      <c r="E55" s="37">
        <v>165</v>
      </c>
      <c r="F55" s="30">
        <f t="shared" si="3"/>
        <v>156</v>
      </c>
      <c r="G55" s="37">
        <v>931</v>
      </c>
      <c r="H55" s="30">
        <f t="shared" si="4"/>
        <v>1087</v>
      </c>
      <c r="I55" s="30"/>
      <c r="J55" s="31">
        <f t="shared" si="5"/>
        <v>26.25</v>
      </c>
      <c r="K55" s="37">
        <v>26</v>
      </c>
      <c r="L55" s="31">
        <f>IF(J55&gt;38,38,J55)</f>
        <v>26.25</v>
      </c>
      <c r="M55" s="30"/>
    </row>
    <row r="56" spans="1:13" ht="12.75">
      <c r="A56" s="30">
        <v>54</v>
      </c>
      <c r="B56" s="26">
        <v>24040</v>
      </c>
      <c r="C56" s="26" t="s">
        <v>412</v>
      </c>
      <c r="D56" s="26" t="s">
        <v>17</v>
      </c>
      <c r="E56" s="37">
        <v>201</v>
      </c>
      <c r="F56" s="30">
        <f t="shared" si="3"/>
        <v>0</v>
      </c>
      <c r="G56" s="30">
        <v>1079</v>
      </c>
      <c r="H56" s="30">
        <f t="shared" si="4"/>
        <v>1079</v>
      </c>
      <c r="I56" s="30"/>
      <c r="J56" s="31">
        <f t="shared" si="5"/>
        <v>-0.75</v>
      </c>
      <c r="K56" s="37">
        <v>0</v>
      </c>
      <c r="L56" s="31">
        <f>IF(J56&gt;38,38,J56)</f>
        <v>-0.75</v>
      </c>
      <c r="M56" s="30"/>
    </row>
    <row r="57" spans="1:13" ht="12.75">
      <c r="A57" s="30">
        <v>55</v>
      </c>
      <c r="B57" s="26">
        <v>22506</v>
      </c>
      <c r="C57" s="26" t="s">
        <v>409</v>
      </c>
      <c r="D57" s="26" t="s">
        <v>12</v>
      </c>
      <c r="E57" s="37">
        <v>201</v>
      </c>
      <c r="F57" s="30">
        <f t="shared" si="3"/>
        <v>0</v>
      </c>
      <c r="G57" s="26">
        <v>1072</v>
      </c>
      <c r="H57" s="30">
        <f t="shared" si="4"/>
        <v>1072</v>
      </c>
      <c r="I57" s="26" t="s">
        <v>410</v>
      </c>
      <c r="J57" s="31">
        <f t="shared" si="5"/>
        <v>-0.75</v>
      </c>
      <c r="K57" s="37">
        <v>0</v>
      </c>
      <c r="L57" s="31">
        <f>IF(J57&gt;38,38,J57)</f>
        <v>-0.75</v>
      </c>
      <c r="M57" s="30"/>
    </row>
    <row r="58" spans="1:13" ht="12.75">
      <c r="A58" s="30">
        <v>56</v>
      </c>
      <c r="B58" s="26">
        <v>20938</v>
      </c>
      <c r="C58" s="26" t="s">
        <v>93</v>
      </c>
      <c r="D58" s="26" t="s">
        <v>14</v>
      </c>
      <c r="E58" s="37">
        <v>181</v>
      </c>
      <c r="F58" s="30">
        <f t="shared" si="3"/>
        <v>84</v>
      </c>
      <c r="G58" s="30">
        <v>985</v>
      </c>
      <c r="H58" s="30">
        <f t="shared" si="4"/>
        <v>1069</v>
      </c>
      <c r="I58" s="30"/>
      <c r="J58" s="31">
        <f t="shared" si="5"/>
        <v>14.25</v>
      </c>
      <c r="K58" s="37">
        <v>14</v>
      </c>
      <c r="L58" s="31">
        <f>IF(J58&gt;38,38,J58)</f>
        <v>14.25</v>
      </c>
      <c r="M58" s="30"/>
    </row>
    <row r="59" spans="1:13" ht="12.75">
      <c r="A59" s="30">
        <v>57</v>
      </c>
      <c r="B59" s="30">
        <v>17116</v>
      </c>
      <c r="C59" s="30" t="s">
        <v>30</v>
      </c>
      <c r="D59" s="30" t="s">
        <v>17</v>
      </c>
      <c r="E59" s="37">
        <v>199</v>
      </c>
      <c r="F59" s="30">
        <f t="shared" si="3"/>
        <v>6</v>
      </c>
      <c r="G59" s="30">
        <v>1063</v>
      </c>
      <c r="H59" s="30">
        <f t="shared" si="4"/>
        <v>1069</v>
      </c>
      <c r="I59" s="30"/>
      <c r="J59" s="31">
        <f t="shared" si="5"/>
        <v>0.75</v>
      </c>
      <c r="K59" s="37">
        <v>1</v>
      </c>
      <c r="L59" s="31">
        <f>IF(J59&lt;0,0,J59)</f>
        <v>0.75</v>
      </c>
      <c r="M59" s="30"/>
    </row>
    <row r="60" spans="1:13" ht="12.75">
      <c r="A60" s="30">
        <v>58</v>
      </c>
      <c r="B60" s="30">
        <v>17217</v>
      </c>
      <c r="C60" s="30" t="s">
        <v>212</v>
      </c>
      <c r="D60" s="30" t="s">
        <v>17</v>
      </c>
      <c r="E60" s="37">
        <v>188</v>
      </c>
      <c r="F60" s="30">
        <f t="shared" si="3"/>
        <v>54</v>
      </c>
      <c r="G60" s="30">
        <v>1014</v>
      </c>
      <c r="H60" s="30">
        <f t="shared" si="4"/>
        <v>1068</v>
      </c>
      <c r="I60" s="30"/>
      <c r="J60" s="31">
        <f t="shared" si="5"/>
        <v>9</v>
      </c>
      <c r="K60" s="37">
        <v>9</v>
      </c>
      <c r="L60" s="31">
        <f>IF(J60&lt;0,0,J60)</f>
        <v>9</v>
      </c>
      <c r="M60" s="30"/>
    </row>
    <row r="61" spans="1:13" ht="12.75">
      <c r="A61" s="30">
        <v>59</v>
      </c>
      <c r="B61" s="37">
        <v>23485</v>
      </c>
      <c r="C61" s="37" t="s">
        <v>362</v>
      </c>
      <c r="D61" s="37" t="s">
        <v>19</v>
      </c>
      <c r="E61" s="37">
        <v>154</v>
      </c>
      <c r="F61" s="30">
        <f t="shared" si="3"/>
        <v>210</v>
      </c>
      <c r="G61" s="37">
        <v>786</v>
      </c>
      <c r="H61" s="30">
        <f t="shared" si="4"/>
        <v>996</v>
      </c>
      <c r="I61" s="30"/>
      <c r="J61" s="31">
        <f t="shared" si="5"/>
        <v>34.5</v>
      </c>
      <c r="K61" s="37">
        <v>35</v>
      </c>
      <c r="L61" s="31">
        <f>IF(J61&gt;38,38,J61)</f>
        <v>34.5</v>
      </c>
      <c r="M61" s="30"/>
    </row>
    <row r="62" spans="1:13" ht="12.75">
      <c r="A62" s="30">
        <v>60</v>
      </c>
      <c r="B62" s="26">
        <v>24152</v>
      </c>
      <c r="C62" s="26" t="s">
        <v>405</v>
      </c>
      <c r="D62" s="26" t="s">
        <v>19</v>
      </c>
      <c r="E62" s="37">
        <v>143</v>
      </c>
      <c r="F62" s="30">
        <f t="shared" si="3"/>
        <v>228</v>
      </c>
      <c r="G62" s="30">
        <v>712</v>
      </c>
      <c r="H62" s="30">
        <f t="shared" si="4"/>
        <v>940</v>
      </c>
      <c r="I62" s="30"/>
      <c r="J62" s="31">
        <f t="shared" si="5"/>
        <v>42.75</v>
      </c>
      <c r="K62" s="37">
        <v>38</v>
      </c>
      <c r="L62" s="31">
        <f>IF(J62&gt;38,38,J62)</f>
        <v>38</v>
      </c>
      <c r="M62" s="3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25">
      <selection activeCell="C62" sqref="C62"/>
    </sheetView>
  </sheetViews>
  <sheetFormatPr defaultColWidth="11.421875" defaultRowHeight="12.75"/>
  <cols>
    <col min="1" max="1" width="4.8515625" style="0" customWidth="1"/>
    <col min="2" max="2" width="7.7109375" style="0" customWidth="1"/>
    <col min="3" max="3" width="22.57421875" style="0" customWidth="1"/>
    <col min="4" max="4" width="11.7109375" style="0" customWidth="1"/>
    <col min="5" max="5" width="7.421875" style="0" customWidth="1"/>
    <col min="6" max="6" width="8.8515625" style="0" customWidth="1"/>
    <col min="7" max="7" width="8.421875" style="0" customWidth="1"/>
    <col min="8" max="8" width="9.00390625" style="0" customWidth="1"/>
    <col min="9" max="9" width="0" style="0" hidden="1" customWidth="1"/>
    <col min="10" max="10" width="8.421875" style="0" customWidth="1"/>
    <col min="11" max="11" width="9.28125" style="0" customWidth="1"/>
    <col min="12" max="12" width="4.28125" style="0" customWidth="1"/>
  </cols>
  <sheetData>
    <row r="1" ht="20.25">
      <c r="A1" s="5" t="s">
        <v>397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3" ht="12.75">
      <c r="A3" s="30">
        <v>1</v>
      </c>
      <c r="B3" s="30">
        <v>20573</v>
      </c>
      <c r="C3" s="30" t="s">
        <v>15</v>
      </c>
      <c r="D3" s="30" t="s">
        <v>12</v>
      </c>
      <c r="E3" s="37">
        <v>213</v>
      </c>
      <c r="F3" s="30">
        <f aca="true" t="shared" si="0" ref="F3:F34">K3*8</f>
        <v>0</v>
      </c>
      <c r="G3" s="26">
        <v>1948</v>
      </c>
      <c r="H3" s="30">
        <f aca="true" t="shared" si="1" ref="H3:H34">F3+G3</f>
        <v>1948</v>
      </c>
      <c r="I3" s="30"/>
      <c r="J3" s="31">
        <f aca="true" t="shared" si="2" ref="J3:J34">(200-E3)*(75/100)</f>
        <v>-9.75</v>
      </c>
      <c r="K3" s="37">
        <v>0</v>
      </c>
      <c r="L3" s="31">
        <f>IF(J3&lt;0,0,J3)</f>
        <v>0</v>
      </c>
      <c r="M3" s="26"/>
    </row>
    <row r="4" spans="1:13" ht="12.75">
      <c r="A4" s="30">
        <v>2</v>
      </c>
      <c r="B4" s="30">
        <v>21665</v>
      </c>
      <c r="C4" s="30" t="s">
        <v>33</v>
      </c>
      <c r="D4" t="s">
        <v>12</v>
      </c>
      <c r="E4" s="37">
        <v>217</v>
      </c>
      <c r="F4" s="30">
        <f t="shared" si="0"/>
        <v>0</v>
      </c>
      <c r="G4" s="26">
        <v>1917</v>
      </c>
      <c r="H4" s="30">
        <f t="shared" si="1"/>
        <v>1917</v>
      </c>
      <c r="I4" s="30"/>
      <c r="J4" s="31">
        <f t="shared" si="2"/>
        <v>-12.75</v>
      </c>
      <c r="K4" s="37">
        <v>0</v>
      </c>
      <c r="L4" s="31">
        <f>IF(J4&lt;0,0,J4)</f>
        <v>0</v>
      </c>
      <c r="M4" s="30"/>
    </row>
    <row r="5" spans="1:13" ht="12.75">
      <c r="A5" s="30">
        <v>3</v>
      </c>
      <c r="B5" s="26">
        <v>24529</v>
      </c>
      <c r="C5" s="26" t="s">
        <v>434</v>
      </c>
      <c r="D5" s="26" t="s">
        <v>17</v>
      </c>
      <c r="E5" s="37">
        <v>175</v>
      </c>
      <c r="F5" s="30">
        <f t="shared" si="0"/>
        <v>152</v>
      </c>
      <c r="G5" s="26">
        <v>1736</v>
      </c>
      <c r="H5" s="30">
        <f t="shared" si="1"/>
        <v>1888</v>
      </c>
      <c r="I5" s="30"/>
      <c r="J5" s="31">
        <f t="shared" si="2"/>
        <v>18.75</v>
      </c>
      <c r="K5" s="37">
        <v>19</v>
      </c>
      <c r="L5" s="31">
        <f>IF(J5&gt;38,38,J5)</f>
        <v>18.75</v>
      </c>
      <c r="M5" s="30"/>
    </row>
    <row r="6" spans="1:13" ht="12.75">
      <c r="A6" s="30">
        <v>4</v>
      </c>
      <c r="B6" s="26">
        <v>19585</v>
      </c>
      <c r="C6" s="26" t="s">
        <v>421</v>
      </c>
      <c r="D6" s="26" t="s">
        <v>17</v>
      </c>
      <c r="E6" s="37">
        <v>207</v>
      </c>
      <c r="F6" s="30">
        <f t="shared" si="0"/>
        <v>0</v>
      </c>
      <c r="G6" s="26">
        <v>1870</v>
      </c>
      <c r="H6" s="30">
        <f t="shared" si="1"/>
        <v>1870</v>
      </c>
      <c r="I6" s="30"/>
      <c r="J6" s="31">
        <f t="shared" si="2"/>
        <v>-5.25</v>
      </c>
      <c r="K6" s="37">
        <v>0</v>
      </c>
      <c r="L6" s="31">
        <f>IF(J6&gt;38,38,J6)</f>
        <v>-5.25</v>
      </c>
      <c r="M6" s="30"/>
    </row>
    <row r="7" spans="1:13" ht="12.75">
      <c r="A7" s="30">
        <v>5</v>
      </c>
      <c r="B7" s="30">
        <v>17154</v>
      </c>
      <c r="C7" s="37" t="s">
        <v>340</v>
      </c>
      <c r="D7" s="37" t="s">
        <v>12</v>
      </c>
      <c r="E7" s="37">
        <v>221</v>
      </c>
      <c r="F7" s="30">
        <f t="shared" si="0"/>
        <v>0</v>
      </c>
      <c r="G7" s="26">
        <v>1869</v>
      </c>
      <c r="H7" s="30">
        <f t="shared" si="1"/>
        <v>1869</v>
      </c>
      <c r="I7" s="30"/>
      <c r="J7" s="31">
        <f t="shared" si="2"/>
        <v>-15.75</v>
      </c>
      <c r="K7" s="37">
        <v>0</v>
      </c>
      <c r="L7" s="31">
        <f>IF(J7&gt;38,38,J7)</f>
        <v>-15.75</v>
      </c>
      <c r="M7" s="30"/>
    </row>
    <row r="8" spans="1:13" ht="12.75">
      <c r="A8" s="30">
        <v>6</v>
      </c>
      <c r="B8" s="30">
        <v>17103</v>
      </c>
      <c r="C8" s="30" t="s">
        <v>21</v>
      </c>
      <c r="D8" s="30" t="s">
        <v>12</v>
      </c>
      <c r="E8" s="37">
        <v>217</v>
      </c>
      <c r="F8" s="30">
        <f t="shared" si="0"/>
        <v>0</v>
      </c>
      <c r="G8" s="26">
        <v>1851</v>
      </c>
      <c r="H8" s="30">
        <f t="shared" si="1"/>
        <v>1851</v>
      </c>
      <c r="I8" s="30"/>
      <c r="J8" s="31">
        <f t="shared" si="2"/>
        <v>-12.75</v>
      </c>
      <c r="K8" s="37">
        <v>0</v>
      </c>
      <c r="L8" s="31">
        <f>IF(J8&gt;38,38,J8)</f>
        <v>-12.75</v>
      </c>
      <c r="M8" s="30"/>
    </row>
    <row r="9" spans="1:13" ht="12.75">
      <c r="A9" s="30">
        <v>7</v>
      </c>
      <c r="B9" s="26">
        <v>17312</v>
      </c>
      <c r="C9" s="26" t="s">
        <v>20</v>
      </c>
      <c r="D9" s="26" t="s">
        <v>17</v>
      </c>
      <c r="E9" s="37">
        <v>199</v>
      </c>
      <c r="F9" s="30">
        <f t="shared" si="0"/>
        <v>8</v>
      </c>
      <c r="G9" s="26">
        <v>1822</v>
      </c>
      <c r="H9" s="30">
        <f t="shared" si="1"/>
        <v>1830</v>
      </c>
      <c r="I9" s="30"/>
      <c r="J9" s="31">
        <f t="shared" si="2"/>
        <v>0.75</v>
      </c>
      <c r="K9" s="37">
        <v>1</v>
      </c>
      <c r="L9" s="31">
        <f>IF(J9&gt;38,38,J9)</f>
        <v>0.75</v>
      </c>
      <c r="M9" s="30"/>
    </row>
    <row r="10" spans="1:13" ht="12.75">
      <c r="A10" s="30">
        <v>8</v>
      </c>
      <c r="B10" s="30">
        <v>20304</v>
      </c>
      <c r="C10" s="30" t="s">
        <v>16</v>
      </c>
      <c r="D10" s="30" t="s">
        <v>17</v>
      </c>
      <c r="E10" s="37">
        <v>215</v>
      </c>
      <c r="F10" s="30">
        <f t="shared" si="0"/>
        <v>0</v>
      </c>
      <c r="G10" s="30">
        <v>1818</v>
      </c>
      <c r="H10" s="30">
        <f t="shared" si="1"/>
        <v>1818</v>
      </c>
      <c r="I10" s="30"/>
      <c r="J10" s="31">
        <f t="shared" si="2"/>
        <v>-11.25</v>
      </c>
      <c r="K10" s="37">
        <v>0</v>
      </c>
      <c r="L10" s="31">
        <f aca="true" t="shared" si="3" ref="L10:L15">IF(J10&lt;0,0,J10)</f>
        <v>0</v>
      </c>
      <c r="M10" s="30"/>
    </row>
    <row r="11" spans="1:13" ht="12.75">
      <c r="A11" s="30">
        <v>9</v>
      </c>
      <c r="B11" s="30">
        <v>17157</v>
      </c>
      <c r="C11" s="30" t="s">
        <v>260</v>
      </c>
      <c r="D11" t="s">
        <v>12</v>
      </c>
      <c r="E11" s="37">
        <v>200</v>
      </c>
      <c r="F11" s="30">
        <f t="shared" si="0"/>
        <v>0</v>
      </c>
      <c r="G11" s="30">
        <v>1802</v>
      </c>
      <c r="H11" s="30">
        <f t="shared" si="1"/>
        <v>1802</v>
      </c>
      <c r="I11" s="30"/>
      <c r="J11" s="31">
        <f t="shared" si="2"/>
        <v>0</v>
      </c>
      <c r="K11" s="37">
        <v>0</v>
      </c>
      <c r="L11" s="31">
        <f t="shared" si="3"/>
        <v>0</v>
      </c>
      <c r="M11" s="30"/>
    </row>
    <row r="12" spans="1:13" ht="12.75">
      <c r="A12" s="30">
        <v>10</v>
      </c>
      <c r="B12" s="30">
        <v>17199</v>
      </c>
      <c r="C12" s="30" t="s">
        <v>44</v>
      </c>
      <c r="D12" s="26" t="s">
        <v>24</v>
      </c>
      <c r="E12" s="37">
        <v>209</v>
      </c>
      <c r="F12" s="30">
        <f t="shared" si="0"/>
        <v>0</v>
      </c>
      <c r="G12" s="26">
        <v>1792</v>
      </c>
      <c r="H12" s="30">
        <f t="shared" si="1"/>
        <v>1792</v>
      </c>
      <c r="I12" s="30"/>
      <c r="J12" s="31">
        <f t="shared" si="2"/>
        <v>-6.75</v>
      </c>
      <c r="K12" s="37">
        <v>0</v>
      </c>
      <c r="L12" s="31">
        <f t="shared" si="3"/>
        <v>0</v>
      </c>
      <c r="M12" s="30"/>
    </row>
    <row r="13" spans="1:13" ht="12.75">
      <c r="A13" s="30">
        <v>11</v>
      </c>
      <c r="B13" s="30">
        <v>22815</v>
      </c>
      <c r="C13" s="30" t="s">
        <v>264</v>
      </c>
      <c r="D13" s="30" t="s">
        <v>14</v>
      </c>
      <c r="E13" s="37">
        <v>203</v>
      </c>
      <c r="F13" s="30">
        <f t="shared" si="0"/>
        <v>0</v>
      </c>
      <c r="G13" s="30">
        <v>1777</v>
      </c>
      <c r="H13" s="30">
        <f t="shared" si="1"/>
        <v>1777</v>
      </c>
      <c r="I13" s="30"/>
      <c r="J13" s="31">
        <f t="shared" si="2"/>
        <v>-2.25</v>
      </c>
      <c r="K13" s="37">
        <v>0</v>
      </c>
      <c r="L13" s="31">
        <f t="shared" si="3"/>
        <v>0</v>
      </c>
      <c r="M13" s="30"/>
    </row>
    <row r="14" spans="1:13" ht="12.75">
      <c r="A14" s="30">
        <v>12</v>
      </c>
      <c r="B14" s="30">
        <v>17152</v>
      </c>
      <c r="C14" s="30" t="s">
        <v>28</v>
      </c>
      <c r="D14" s="30" t="s">
        <v>14</v>
      </c>
      <c r="E14" s="37">
        <v>199</v>
      </c>
      <c r="F14" s="30">
        <f t="shared" si="0"/>
        <v>8</v>
      </c>
      <c r="G14" s="26">
        <v>1765</v>
      </c>
      <c r="H14" s="30">
        <f t="shared" si="1"/>
        <v>1773</v>
      </c>
      <c r="I14" s="30"/>
      <c r="J14" s="31">
        <f t="shared" si="2"/>
        <v>0.75</v>
      </c>
      <c r="K14" s="37">
        <v>1</v>
      </c>
      <c r="L14" s="31">
        <f t="shared" si="3"/>
        <v>0.75</v>
      </c>
      <c r="M14" s="30"/>
    </row>
    <row r="15" spans="1:13" ht="12.75">
      <c r="A15" s="30">
        <v>13</v>
      </c>
      <c r="B15" s="30">
        <v>17313</v>
      </c>
      <c r="C15" s="30" t="s">
        <v>43</v>
      </c>
      <c r="D15" s="30" t="s">
        <v>12</v>
      </c>
      <c r="E15" s="37">
        <v>215</v>
      </c>
      <c r="F15" s="30">
        <f t="shared" si="0"/>
        <v>0</v>
      </c>
      <c r="G15" s="26">
        <v>1772</v>
      </c>
      <c r="H15" s="30">
        <f t="shared" si="1"/>
        <v>1772</v>
      </c>
      <c r="I15" s="30"/>
      <c r="J15" s="31">
        <f t="shared" si="2"/>
        <v>-11.25</v>
      </c>
      <c r="K15" s="37">
        <v>0</v>
      </c>
      <c r="L15" s="31">
        <f t="shared" si="3"/>
        <v>0</v>
      </c>
      <c r="M15" s="30"/>
    </row>
    <row r="16" spans="1:13" ht="12.75">
      <c r="A16" s="30">
        <v>14</v>
      </c>
      <c r="B16" s="30">
        <v>22195</v>
      </c>
      <c r="C16" s="30" t="s">
        <v>42</v>
      </c>
      <c r="D16" s="30" t="s">
        <v>17</v>
      </c>
      <c r="E16" s="37">
        <v>195</v>
      </c>
      <c r="F16" s="30">
        <f t="shared" si="0"/>
        <v>32</v>
      </c>
      <c r="G16" s="30">
        <v>1721</v>
      </c>
      <c r="H16" s="30">
        <f t="shared" si="1"/>
        <v>1753</v>
      </c>
      <c r="I16" s="30"/>
      <c r="J16" s="31">
        <f t="shared" si="2"/>
        <v>3.75</v>
      </c>
      <c r="K16" s="37">
        <v>4</v>
      </c>
      <c r="L16" s="31">
        <f>IF(J16&gt;38,38,J16)</f>
        <v>3.75</v>
      </c>
      <c r="M16" s="30"/>
    </row>
    <row r="17" spans="1:13" ht="12.75">
      <c r="A17" s="30">
        <v>15</v>
      </c>
      <c r="B17" s="30">
        <v>21129</v>
      </c>
      <c r="C17" s="41" t="s">
        <v>365</v>
      </c>
      <c r="D17" s="30" t="s">
        <v>17</v>
      </c>
      <c r="E17" s="37">
        <v>205</v>
      </c>
      <c r="F17" s="30">
        <f t="shared" si="0"/>
        <v>0</v>
      </c>
      <c r="G17" s="26">
        <v>1729</v>
      </c>
      <c r="H17" s="30">
        <f t="shared" si="1"/>
        <v>1729</v>
      </c>
      <c r="I17" s="30"/>
      <c r="J17" s="31">
        <f t="shared" si="2"/>
        <v>-3.75</v>
      </c>
      <c r="K17" s="37">
        <v>0</v>
      </c>
      <c r="L17" s="31">
        <f>IF(J17&gt;38,38,J17)</f>
        <v>-3.75</v>
      </c>
      <c r="M17" s="30"/>
    </row>
    <row r="18" spans="1:13" ht="12.75">
      <c r="A18" s="30">
        <v>16</v>
      </c>
      <c r="B18">
        <v>23451</v>
      </c>
      <c r="C18" s="37" t="s">
        <v>356</v>
      </c>
      <c r="D18" t="s">
        <v>24</v>
      </c>
      <c r="E18" s="37">
        <v>192</v>
      </c>
      <c r="F18" s="30">
        <f t="shared" si="0"/>
        <v>48</v>
      </c>
      <c r="G18" s="26">
        <v>1680</v>
      </c>
      <c r="H18" s="30">
        <f t="shared" si="1"/>
        <v>1728</v>
      </c>
      <c r="I18" s="30"/>
      <c r="J18" s="31">
        <f t="shared" si="2"/>
        <v>6</v>
      </c>
      <c r="K18" s="37">
        <v>6</v>
      </c>
      <c r="L18" s="31">
        <f>IF(J18&lt;0,0,J18)</f>
        <v>6</v>
      </c>
      <c r="M18" s="30"/>
    </row>
    <row r="19" spans="1:13" ht="12.75">
      <c r="A19" s="30">
        <v>17</v>
      </c>
      <c r="B19" s="30">
        <v>21556</v>
      </c>
      <c r="C19" s="30" t="s">
        <v>247</v>
      </c>
      <c r="D19" s="30" t="s">
        <v>24</v>
      </c>
      <c r="E19" s="37">
        <v>218</v>
      </c>
      <c r="F19" s="30">
        <f t="shared" si="0"/>
        <v>0</v>
      </c>
      <c r="G19" s="26">
        <v>1722</v>
      </c>
      <c r="H19" s="30">
        <f t="shared" si="1"/>
        <v>1722</v>
      </c>
      <c r="I19" s="30"/>
      <c r="J19" s="31">
        <f t="shared" si="2"/>
        <v>-13.5</v>
      </c>
      <c r="K19" s="37">
        <v>0</v>
      </c>
      <c r="L19" s="31">
        <f>IF(J19&gt;38,38,J19)</f>
        <v>-13.5</v>
      </c>
      <c r="M19" s="30"/>
    </row>
    <row r="20" spans="1:13" ht="12.75">
      <c r="A20" s="30">
        <v>18</v>
      </c>
      <c r="B20" s="37">
        <v>23306</v>
      </c>
      <c r="C20" s="37" t="s">
        <v>369</v>
      </c>
      <c r="D20" s="37" t="s">
        <v>17</v>
      </c>
      <c r="E20" s="37">
        <v>184</v>
      </c>
      <c r="F20" s="30">
        <f t="shared" si="0"/>
        <v>96</v>
      </c>
      <c r="G20" s="30">
        <v>1625</v>
      </c>
      <c r="H20" s="30">
        <f t="shared" si="1"/>
        <v>1721</v>
      </c>
      <c r="I20" s="30"/>
      <c r="J20" s="31">
        <f t="shared" si="2"/>
        <v>12</v>
      </c>
      <c r="K20" s="37">
        <v>12</v>
      </c>
      <c r="L20" s="31">
        <f>IF(J20&gt;38,38,J20)</f>
        <v>12</v>
      </c>
      <c r="M20" s="30"/>
    </row>
    <row r="21" spans="1:13" ht="12.75">
      <c r="A21" s="30">
        <v>19</v>
      </c>
      <c r="B21" s="30">
        <v>21402</v>
      </c>
      <c r="C21" s="30" t="s">
        <v>143</v>
      </c>
      <c r="D21" s="30" t="s">
        <v>17</v>
      </c>
      <c r="E21" s="37">
        <v>197</v>
      </c>
      <c r="F21" s="30">
        <f t="shared" si="0"/>
        <v>16</v>
      </c>
      <c r="G21" s="30">
        <v>1695</v>
      </c>
      <c r="H21" s="30">
        <f t="shared" si="1"/>
        <v>1711</v>
      </c>
      <c r="I21" s="30"/>
      <c r="J21" s="31">
        <f t="shared" si="2"/>
        <v>2.25</v>
      </c>
      <c r="K21" s="37">
        <v>2</v>
      </c>
      <c r="L21" s="31">
        <f>IF(J21&lt;0,0,J21)</f>
        <v>2.25</v>
      </c>
      <c r="M21" s="30"/>
    </row>
    <row r="22" spans="1:13" ht="12.75">
      <c r="A22" s="30">
        <v>20</v>
      </c>
      <c r="B22" s="30">
        <v>22517</v>
      </c>
      <c r="C22" s="30" t="s">
        <v>213</v>
      </c>
      <c r="D22" s="30" t="s">
        <v>17</v>
      </c>
      <c r="E22" s="37">
        <v>202</v>
      </c>
      <c r="F22" s="30">
        <f t="shared" si="0"/>
        <v>0</v>
      </c>
      <c r="G22" s="30">
        <v>1706</v>
      </c>
      <c r="H22" s="30">
        <f t="shared" si="1"/>
        <v>1706</v>
      </c>
      <c r="I22" s="30"/>
      <c r="J22" s="31">
        <f t="shared" si="2"/>
        <v>-1.5</v>
      </c>
      <c r="K22" s="37">
        <v>0</v>
      </c>
      <c r="L22" s="31">
        <f>IF(J22&gt;38,38,J22)</f>
        <v>-1.5</v>
      </c>
      <c r="M22" s="30"/>
    </row>
    <row r="23" spans="1:13" ht="12.75">
      <c r="A23" s="30">
        <v>21</v>
      </c>
      <c r="B23" s="26">
        <v>24040</v>
      </c>
      <c r="C23" s="26" t="s">
        <v>412</v>
      </c>
      <c r="D23" s="26" t="s">
        <v>17</v>
      </c>
      <c r="E23" s="37">
        <v>200</v>
      </c>
      <c r="F23" s="30">
        <f t="shared" si="0"/>
        <v>0</v>
      </c>
      <c r="G23" s="30">
        <v>1703</v>
      </c>
      <c r="H23" s="30">
        <f t="shared" si="1"/>
        <v>1703</v>
      </c>
      <c r="I23" s="30"/>
      <c r="J23" s="31">
        <f t="shared" si="2"/>
        <v>0</v>
      </c>
      <c r="K23" s="37">
        <v>0</v>
      </c>
      <c r="L23" s="31">
        <f>IF(J23&gt;38,38,J23)</f>
        <v>0</v>
      </c>
      <c r="M23" s="30"/>
    </row>
    <row r="24" spans="1:13" ht="12.75">
      <c r="A24" s="30">
        <v>22</v>
      </c>
      <c r="B24" s="37">
        <v>24479</v>
      </c>
      <c r="C24" t="s">
        <v>400</v>
      </c>
      <c r="D24" t="s">
        <v>17</v>
      </c>
      <c r="E24" s="37">
        <v>183</v>
      </c>
      <c r="F24" s="30">
        <f t="shared" si="0"/>
        <v>104</v>
      </c>
      <c r="G24" s="30">
        <v>1595</v>
      </c>
      <c r="H24" s="30">
        <f t="shared" si="1"/>
        <v>1699</v>
      </c>
      <c r="I24" s="30"/>
      <c r="J24" s="31">
        <f t="shared" si="2"/>
        <v>12.75</v>
      </c>
      <c r="K24" s="37">
        <v>13</v>
      </c>
      <c r="L24" s="31">
        <f>IF(J24&gt;38,38,J24)</f>
        <v>12.75</v>
      </c>
      <c r="M24" s="30"/>
    </row>
    <row r="25" spans="1:13" ht="12.75">
      <c r="A25" s="30">
        <v>23</v>
      </c>
      <c r="B25" s="30">
        <v>17085</v>
      </c>
      <c r="C25" s="30" t="s">
        <v>37</v>
      </c>
      <c r="D25" s="30" t="s">
        <v>14</v>
      </c>
      <c r="E25" s="37">
        <v>189</v>
      </c>
      <c r="F25" s="30">
        <f t="shared" si="0"/>
        <v>64</v>
      </c>
      <c r="G25" s="30">
        <v>1623</v>
      </c>
      <c r="H25" s="30">
        <f t="shared" si="1"/>
        <v>1687</v>
      </c>
      <c r="I25" s="30"/>
      <c r="J25" s="31">
        <f t="shared" si="2"/>
        <v>8.25</v>
      </c>
      <c r="K25" s="37">
        <v>8</v>
      </c>
      <c r="L25" s="31">
        <f>IF(J25&lt;0,0,J25)</f>
        <v>8.25</v>
      </c>
      <c r="M25" s="30"/>
    </row>
    <row r="26" spans="1:13" ht="12.75">
      <c r="A26" s="30">
        <v>24</v>
      </c>
      <c r="B26" s="37">
        <v>23304</v>
      </c>
      <c r="C26" s="37" t="s">
        <v>348</v>
      </c>
      <c r="D26" s="37" t="s">
        <v>17</v>
      </c>
      <c r="E26" s="37">
        <v>189</v>
      </c>
      <c r="F26" s="30">
        <f t="shared" si="0"/>
        <v>64</v>
      </c>
      <c r="G26" s="26">
        <v>1616</v>
      </c>
      <c r="H26" s="30">
        <f t="shared" si="1"/>
        <v>1680</v>
      </c>
      <c r="I26" s="26"/>
      <c r="J26" s="31">
        <f t="shared" si="2"/>
        <v>8.25</v>
      </c>
      <c r="K26" s="37">
        <v>8</v>
      </c>
      <c r="L26" s="31">
        <f>IF(J26&gt;38,38,J26)</f>
        <v>8.25</v>
      </c>
      <c r="M26" s="30"/>
    </row>
    <row r="27" spans="1:13" ht="12.75">
      <c r="A27" s="30">
        <v>25</v>
      </c>
      <c r="B27" s="37">
        <v>23395</v>
      </c>
      <c r="C27" s="37" t="s">
        <v>354</v>
      </c>
      <c r="D27" s="37" t="s">
        <v>12</v>
      </c>
      <c r="E27" s="37">
        <v>180</v>
      </c>
      <c r="F27" s="30">
        <f t="shared" si="0"/>
        <v>120</v>
      </c>
      <c r="G27" s="26">
        <v>1541</v>
      </c>
      <c r="H27" s="30">
        <f t="shared" si="1"/>
        <v>1661</v>
      </c>
      <c r="I27" s="30"/>
      <c r="J27" s="31">
        <f t="shared" si="2"/>
        <v>15</v>
      </c>
      <c r="K27" s="37">
        <v>15</v>
      </c>
      <c r="L27" s="31">
        <f>IF(J27&gt;38,38,J27)</f>
        <v>15</v>
      </c>
      <c r="M27" s="30"/>
    </row>
    <row r="28" spans="1:13" ht="12.75">
      <c r="A28" s="30">
        <v>26</v>
      </c>
      <c r="B28" s="30">
        <v>21088</v>
      </c>
      <c r="C28" s="30" t="s">
        <v>26</v>
      </c>
      <c r="D28" s="30" t="s">
        <v>24</v>
      </c>
      <c r="E28" s="37">
        <v>191</v>
      </c>
      <c r="F28" s="30">
        <f t="shared" si="0"/>
        <v>56</v>
      </c>
      <c r="G28" s="26">
        <v>1605</v>
      </c>
      <c r="H28" s="30">
        <f t="shared" si="1"/>
        <v>1661</v>
      </c>
      <c r="I28" s="30"/>
      <c r="J28" s="31">
        <f t="shared" si="2"/>
        <v>6.75</v>
      </c>
      <c r="K28" s="37">
        <v>7</v>
      </c>
      <c r="L28" s="31">
        <f>IF(J28&lt;0,0,J28)</f>
        <v>6.75</v>
      </c>
      <c r="M28" s="30"/>
    </row>
    <row r="29" spans="1:13" ht="12.75">
      <c r="A29" s="30">
        <v>27</v>
      </c>
      <c r="B29" s="30">
        <v>22575</v>
      </c>
      <c r="C29" s="26" t="s">
        <v>382</v>
      </c>
      <c r="D29" s="30" t="s">
        <v>12</v>
      </c>
      <c r="E29" s="37">
        <v>216</v>
      </c>
      <c r="F29" s="30">
        <f t="shared" si="0"/>
        <v>0</v>
      </c>
      <c r="G29" s="30">
        <v>1653</v>
      </c>
      <c r="H29" s="30">
        <f t="shared" si="1"/>
        <v>1653</v>
      </c>
      <c r="I29" s="30"/>
      <c r="J29" s="31">
        <f t="shared" si="2"/>
        <v>-12</v>
      </c>
      <c r="K29" s="37">
        <v>0</v>
      </c>
      <c r="L29" s="31">
        <f>IF(J29&gt;38,38,J29)</f>
        <v>-12</v>
      </c>
      <c r="M29" s="26"/>
    </row>
    <row r="30" spans="1:13" ht="12.75">
      <c r="A30" s="30">
        <v>28</v>
      </c>
      <c r="B30" s="30">
        <v>22286</v>
      </c>
      <c r="C30" s="30" t="s">
        <v>145</v>
      </c>
      <c r="D30" s="30" t="s">
        <v>57</v>
      </c>
      <c r="E30" s="37">
        <v>175</v>
      </c>
      <c r="F30" s="30">
        <f t="shared" si="0"/>
        <v>152</v>
      </c>
      <c r="G30" s="26">
        <v>1466</v>
      </c>
      <c r="H30" s="30">
        <f t="shared" si="1"/>
        <v>1618</v>
      </c>
      <c r="I30" s="30"/>
      <c r="J30" s="31">
        <f t="shared" si="2"/>
        <v>18.75</v>
      </c>
      <c r="K30" s="37">
        <v>19</v>
      </c>
      <c r="L30" s="31">
        <f>IF(J30&gt;38,38,J30)</f>
        <v>18.75</v>
      </c>
      <c r="M30" s="30"/>
    </row>
    <row r="31" spans="1:13" ht="12.75">
      <c r="A31" s="30">
        <v>29</v>
      </c>
      <c r="B31" s="30">
        <v>21736</v>
      </c>
      <c r="C31" s="30" t="s">
        <v>182</v>
      </c>
      <c r="D31" s="30" t="s">
        <v>24</v>
      </c>
      <c r="E31" s="30">
        <v>205</v>
      </c>
      <c r="F31" s="30">
        <f t="shared" si="0"/>
        <v>0</v>
      </c>
      <c r="G31" s="30">
        <v>1616</v>
      </c>
      <c r="H31" s="30">
        <f t="shared" si="1"/>
        <v>1616</v>
      </c>
      <c r="I31" s="30"/>
      <c r="J31" s="31">
        <f t="shared" si="2"/>
        <v>-3.75</v>
      </c>
      <c r="K31" s="37">
        <v>0</v>
      </c>
      <c r="L31" s="31">
        <f>IF(J31&gt;38,38,J31)</f>
        <v>-3.75</v>
      </c>
      <c r="M31" s="30"/>
    </row>
    <row r="32" spans="1:13" ht="12.75">
      <c r="A32" s="30">
        <v>30</v>
      </c>
      <c r="B32" s="30">
        <v>21704</v>
      </c>
      <c r="C32" s="30" t="s">
        <v>168</v>
      </c>
      <c r="D32" s="30" t="s">
        <v>24</v>
      </c>
      <c r="E32" s="30">
        <v>192</v>
      </c>
      <c r="F32" s="30">
        <f t="shared" si="0"/>
        <v>48</v>
      </c>
      <c r="G32" s="26">
        <v>1565</v>
      </c>
      <c r="H32" s="30">
        <f t="shared" si="1"/>
        <v>1613</v>
      </c>
      <c r="I32" s="30"/>
      <c r="J32" s="31">
        <f t="shared" si="2"/>
        <v>6</v>
      </c>
      <c r="K32" s="37">
        <v>6</v>
      </c>
      <c r="L32" s="31">
        <f>IF(J32&gt;38,38,J32)</f>
        <v>6</v>
      </c>
      <c r="M32" s="30"/>
    </row>
    <row r="33" spans="1:13" ht="12.75">
      <c r="A33" s="30">
        <v>31</v>
      </c>
      <c r="B33" s="30">
        <v>21087</v>
      </c>
      <c r="C33" s="30" t="s">
        <v>29</v>
      </c>
      <c r="D33" s="30" t="s">
        <v>24</v>
      </c>
      <c r="E33" s="37">
        <v>187</v>
      </c>
      <c r="F33" s="30">
        <f t="shared" si="0"/>
        <v>80</v>
      </c>
      <c r="G33" s="26">
        <v>1526</v>
      </c>
      <c r="H33" s="30">
        <f t="shared" si="1"/>
        <v>1606</v>
      </c>
      <c r="I33" s="30"/>
      <c r="J33" s="31">
        <f t="shared" si="2"/>
        <v>9.75</v>
      </c>
      <c r="K33" s="37">
        <v>10</v>
      </c>
      <c r="L33" s="31">
        <f>IF(J33&lt;0,0,J33)</f>
        <v>9.75</v>
      </c>
      <c r="M33" s="30"/>
    </row>
    <row r="34" spans="1:13" ht="12.75">
      <c r="A34" s="30">
        <v>32</v>
      </c>
      <c r="B34" s="30">
        <v>22637</v>
      </c>
      <c r="C34" s="30" t="s">
        <v>150</v>
      </c>
      <c r="D34" s="30" t="s">
        <v>12</v>
      </c>
      <c r="E34" s="37">
        <v>197</v>
      </c>
      <c r="F34" s="30">
        <f t="shared" si="0"/>
        <v>16</v>
      </c>
      <c r="G34" s="26">
        <v>1590</v>
      </c>
      <c r="H34" s="30">
        <f t="shared" si="1"/>
        <v>1606</v>
      </c>
      <c r="I34" s="30"/>
      <c r="J34" s="31">
        <f t="shared" si="2"/>
        <v>2.25</v>
      </c>
      <c r="K34" s="37">
        <v>2</v>
      </c>
      <c r="L34" s="31">
        <f>IF(J34&gt;38,38,J34)</f>
        <v>2.25</v>
      </c>
      <c r="M34" s="30"/>
    </row>
    <row r="35" spans="1:13" ht="12.75">
      <c r="A35" s="30">
        <v>33</v>
      </c>
      <c r="B35" s="30">
        <v>21349</v>
      </c>
      <c r="C35" s="30" t="s">
        <v>202</v>
      </c>
      <c r="D35" s="30" t="s">
        <v>17</v>
      </c>
      <c r="E35" s="37">
        <v>192</v>
      </c>
      <c r="F35" s="30">
        <f aca="true" t="shared" si="4" ref="F35:F61">K35*8</f>
        <v>48</v>
      </c>
      <c r="G35" s="30">
        <v>1555</v>
      </c>
      <c r="H35" s="30">
        <f aca="true" t="shared" si="5" ref="H35:H61">F35+G35</f>
        <v>1603</v>
      </c>
      <c r="I35" s="30"/>
      <c r="J35" s="31">
        <f aca="true" t="shared" si="6" ref="J35:J61">(200-E35)*(75/100)</f>
        <v>6</v>
      </c>
      <c r="K35" s="37">
        <v>6</v>
      </c>
      <c r="L35" s="31">
        <f>IF(J35&gt;38,38,J35)</f>
        <v>6</v>
      </c>
      <c r="M35" s="30"/>
    </row>
    <row r="36" spans="1:13" ht="12.75">
      <c r="A36" s="30">
        <v>34</v>
      </c>
      <c r="B36" s="26">
        <v>24406</v>
      </c>
      <c r="C36" s="26" t="s">
        <v>406</v>
      </c>
      <c r="D36" s="26" t="s">
        <v>17</v>
      </c>
      <c r="E36" s="26">
        <v>199</v>
      </c>
      <c r="F36" s="30">
        <f t="shared" si="4"/>
        <v>8</v>
      </c>
      <c r="G36" s="30">
        <v>1592</v>
      </c>
      <c r="H36" s="30">
        <f t="shared" si="5"/>
        <v>1600</v>
      </c>
      <c r="I36" s="30"/>
      <c r="J36" s="31">
        <f t="shared" si="6"/>
        <v>0.75</v>
      </c>
      <c r="K36" s="37">
        <v>1</v>
      </c>
      <c r="L36" s="31">
        <f>IF(J36&gt;38,38,J36)</f>
        <v>0.75</v>
      </c>
      <c r="M36" s="30"/>
    </row>
    <row r="37" spans="1:13" ht="12.75">
      <c r="A37" s="30">
        <v>35</v>
      </c>
      <c r="B37" s="37">
        <v>23260</v>
      </c>
      <c r="C37" s="37" t="s">
        <v>347</v>
      </c>
      <c r="D37" s="37" t="s">
        <v>17</v>
      </c>
      <c r="E37" s="37">
        <v>183</v>
      </c>
      <c r="F37" s="30">
        <f t="shared" si="4"/>
        <v>104</v>
      </c>
      <c r="G37" s="30">
        <v>1484</v>
      </c>
      <c r="H37" s="30">
        <f t="shared" si="5"/>
        <v>1588</v>
      </c>
      <c r="I37" s="30"/>
      <c r="J37" s="31">
        <f t="shared" si="6"/>
        <v>12.75</v>
      </c>
      <c r="K37" s="37">
        <v>13</v>
      </c>
      <c r="L37" s="31">
        <f>IF(J37&gt;38,38,J37)</f>
        <v>12.75</v>
      </c>
      <c r="M37" s="30"/>
    </row>
    <row r="38" spans="1:13" ht="12.75">
      <c r="A38" s="30">
        <v>36</v>
      </c>
      <c r="B38" s="30">
        <v>17279</v>
      </c>
      <c r="C38" s="30" t="s">
        <v>250</v>
      </c>
      <c r="D38" s="30" t="s">
        <v>57</v>
      </c>
      <c r="E38" s="26">
        <v>195</v>
      </c>
      <c r="F38" s="30">
        <f t="shared" si="4"/>
        <v>32</v>
      </c>
      <c r="G38" s="30">
        <v>1550</v>
      </c>
      <c r="H38" s="30">
        <f t="shared" si="5"/>
        <v>1582</v>
      </c>
      <c r="I38" s="30"/>
      <c r="J38" s="31">
        <f t="shared" si="6"/>
        <v>3.75</v>
      </c>
      <c r="K38" s="30">
        <v>4</v>
      </c>
      <c r="L38" s="31">
        <f>IF(J38&lt;0,0,J38)</f>
        <v>3.75</v>
      </c>
      <c r="M38" s="30"/>
    </row>
    <row r="39" spans="1:13" ht="12.75">
      <c r="A39" s="30">
        <v>37</v>
      </c>
      <c r="B39" s="30">
        <v>17292</v>
      </c>
      <c r="C39" s="30" t="s">
        <v>207</v>
      </c>
      <c r="D39" s="30" t="s">
        <v>17</v>
      </c>
      <c r="E39" s="37">
        <v>194</v>
      </c>
      <c r="F39" s="30">
        <f t="shared" si="4"/>
        <v>40</v>
      </c>
      <c r="G39" s="30">
        <v>1542</v>
      </c>
      <c r="H39" s="30">
        <f t="shared" si="5"/>
        <v>1582</v>
      </c>
      <c r="I39" s="30"/>
      <c r="J39" s="31">
        <f t="shared" si="6"/>
        <v>4.5</v>
      </c>
      <c r="K39" s="37">
        <v>5</v>
      </c>
      <c r="L39" s="31">
        <f>IF(J39&gt;38,38,J39)</f>
        <v>4.5</v>
      </c>
      <c r="M39" s="30"/>
    </row>
    <row r="40" spans="1:13" ht="12.75">
      <c r="A40" s="30">
        <v>38</v>
      </c>
      <c r="B40" s="37">
        <v>23565</v>
      </c>
      <c r="C40" s="37" t="s">
        <v>376</v>
      </c>
      <c r="D40" s="37" t="s">
        <v>12</v>
      </c>
      <c r="E40" s="37">
        <v>185</v>
      </c>
      <c r="F40" s="30">
        <f t="shared" si="4"/>
        <v>88</v>
      </c>
      <c r="G40" s="37">
        <v>1491</v>
      </c>
      <c r="H40" s="30">
        <f t="shared" si="5"/>
        <v>1579</v>
      </c>
      <c r="I40" s="30"/>
      <c r="J40" s="31">
        <f t="shared" si="6"/>
        <v>11.25</v>
      </c>
      <c r="K40" s="37">
        <v>11</v>
      </c>
      <c r="L40" s="31">
        <f>IF(J40&gt;38,38,J40)</f>
        <v>11.25</v>
      </c>
      <c r="M40" s="30"/>
    </row>
    <row r="41" spans="1:13" ht="12.75">
      <c r="A41" s="30">
        <v>39</v>
      </c>
      <c r="B41" s="30">
        <v>17257</v>
      </c>
      <c r="C41" s="30" t="s">
        <v>223</v>
      </c>
      <c r="D41" s="30" t="s">
        <v>14</v>
      </c>
      <c r="E41" s="37">
        <v>191</v>
      </c>
      <c r="F41" s="30">
        <f t="shared" si="4"/>
        <v>56</v>
      </c>
      <c r="G41" s="30">
        <v>1515</v>
      </c>
      <c r="H41" s="30">
        <f t="shared" si="5"/>
        <v>1571</v>
      </c>
      <c r="I41" s="30"/>
      <c r="J41" s="31">
        <f t="shared" si="6"/>
        <v>6.75</v>
      </c>
      <c r="K41" s="37">
        <v>7</v>
      </c>
      <c r="L41" s="31">
        <f>IF(J41&gt;38,38,J41)</f>
        <v>6.75</v>
      </c>
      <c r="M41" s="30"/>
    </row>
    <row r="42" spans="1:13" ht="12.75">
      <c r="A42" s="30">
        <v>40</v>
      </c>
      <c r="B42" s="26">
        <v>24409</v>
      </c>
      <c r="C42" s="26" t="s">
        <v>500</v>
      </c>
      <c r="D42" s="26" t="s">
        <v>17</v>
      </c>
      <c r="E42" s="37">
        <v>195</v>
      </c>
      <c r="F42" s="30">
        <f t="shared" si="4"/>
        <v>32</v>
      </c>
      <c r="G42" s="30">
        <v>1538</v>
      </c>
      <c r="H42" s="30">
        <f t="shared" si="5"/>
        <v>1570</v>
      </c>
      <c r="I42" s="30"/>
      <c r="J42" s="31">
        <f t="shared" si="6"/>
        <v>3.75</v>
      </c>
      <c r="K42" s="37">
        <v>4</v>
      </c>
      <c r="L42" s="31">
        <f>IF(J42&gt;38,38,J42)</f>
        <v>3.75</v>
      </c>
      <c r="M42" s="30"/>
    </row>
    <row r="43" spans="1:13" ht="12.75">
      <c r="A43" s="30">
        <v>41</v>
      </c>
      <c r="B43" s="30">
        <v>21960</v>
      </c>
      <c r="C43" s="30" t="s">
        <v>154</v>
      </c>
      <c r="D43" s="30" t="s">
        <v>57</v>
      </c>
      <c r="E43" s="30">
        <v>180</v>
      </c>
      <c r="F43" s="30">
        <f t="shared" si="4"/>
        <v>120</v>
      </c>
      <c r="G43" s="30">
        <v>1449</v>
      </c>
      <c r="H43" s="30">
        <f t="shared" si="5"/>
        <v>1569</v>
      </c>
      <c r="I43" s="30"/>
      <c r="J43" s="31">
        <f t="shared" si="6"/>
        <v>15</v>
      </c>
      <c r="K43" s="37">
        <v>15</v>
      </c>
      <c r="L43" s="31">
        <f>IF(J43&gt;38,38,J43)</f>
        <v>15</v>
      </c>
      <c r="M43" s="30"/>
    </row>
    <row r="44" spans="1:13" ht="12.75">
      <c r="A44" s="30">
        <v>42</v>
      </c>
      <c r="B44" s="30">
        <v>17217</v>
      </c>
      <c r="C44" s="30" t="s">
        <v>212</v>
      </c>
      <c r="D44" s="30" t="s">
        <v>17</v>
      </c>
      <c r="E44" s="37">
        <v>192</v>
      </c>
      <c r="F44" s="30">
        <f t="shared" si="4"/>
        <v>48</v>
      </c>
      <c r="G44" s="30">
        <v>1518</v>
      </c>
      <c r="H44" s="30">
        <f t="shared" si="5"/>
        <v>1566</v>
      </c>
      <c r="I44" s="30"/>
      <c r="J44" s="31">
        <f t="shared" si="6"/>
        <v>6</v>
      </c>
      <c r="K44" s="37">
        <v>6</v>
      </c>
      <c r="L44" s="31">
        <f>IF(J44&lt;0,0,J44)</f>
        <v>6</v>
      </c>
      <c r="M44" s="30"/>
    </row>
    <row r="45" spans="1:13" ht="12.75">
      <c r="A45" s="30">
        <v>43</v>
      </c>
      <c r="B45" s="30">
        <v>21089</v>
      </c>
      <c r="C45" s="30" t="s">
        <v>25</v>
      </c>
      <c r="D45" s="30" t="s">
        <v>19</v>
      </c>
      <c r="E45" s="37">
        <v>181</v>
      </c>
      <c r="F45" s="30">
        <f t="shared" si="4"/>
        <v>112</v>
      </c>
      <c r="G45" s="26">
        <v>1449</v>
      </c>
      <c r="H45" s="30">
        <f t="shared" si="5"/>
        <v>1561</v>
      </c>
      <c r="I45" s="30"/>
      <c r="J45" s="31">
        <f t="shared" si="6"/>
        <v>14.25</v>
      </c>
      <c r="K45" s="37">
        <v>14</v>
      </c>
      <c r="L45" s="31">
        <f>IF(J45&lt;0,0,J45)</f>
        <v>14.25</v>
      </c>
      <c r="M45" s="30"/>
    </row>
    <row r="46" spans="1:13" ht="12.75">
      <c r="A46" s="30">
        <v>44</v>
      </c>
      <c r="B46" s="30">
        <v>21257</v>
      </c>
      <c r="C46" s="30" t="s">
        <v>32</v>
      </c>
      <c r="D46" s="30" t="s">
        <v>19</v>
      </c>
      <c r="E46" s="37">
        <v>179</v>
      </c>
      <c r="F46" s="30">
        <f t="shared" si="4"/>
        <v>128</v>
      </c>
      <c r="G46" s="30">
        <v>1432</v>
      </c>
      <c r="H46" s="30">
        <f t="shared" si="5"/>
        <v>1560</v>
      </c>
      <c r="I46" s="30"/>
      <c r="J46" s="31">
        <f t="shared" si="6"/>
        <v>15.75</v>
      </c>
      <c r="K46" s="37">
        <v>16</v>
      </c>
      <c r="L46" s="31">
        <f>IF(J46&lt;0,0,J46)</f>
        <v>15.75</v>
      </c>
      <c r="M46" s="30"/>
    </row>
    <row r="47" spans="1:13" ht="12.75">
      <c r="A47" s="30">
        <v>45</v>
      </c>
      <c r="B47" s="37">
        <v>23347</v>
      </c>
      <c r="C47" s="37" t="s">
        <v>352</v>
      </c>
      <c r="D47" s="37" t="s">
        <v>17</v>
      </c>
      <c r="E47" s="37">
        <v>187</v>
      </c>
      <c r="F47" s="30">
        <f t="shared" si="4"/>
        <v>80</v>
      </c>
      <c r="G47" s="26">
        <v>1479</v>
      </c>
      <c r="H47" s="30">
        <f t="shared" si="5"/>
        <v>1559</v>
      </c>
      <c r="I47" s="30"/>
      <c r="J47" s="31">
        <f t="shared" si="6"/>
        <v>9.75</v>
      </c>
      <c r="K47" s="37">
        <v>10</v>
      </c>
      <c r="L47" s="31">
        <f aca="true" t="shared" si="7" ref="L47:L56">IF(J47&gt;38,38,J47)</f>
        <v>9.75</v>
      </c>
      <c r="M47" s="30"/>
    </row>
    <row r="48" spans="1:13" ht="12.75">
      <c r="A48" s="30">
        <v>46</v>
      </c>
      <c r="B48" s="26">
        <v>24121</v>
      </c>
      <c r="C48" s="26" t="s">
        <v>408</v>
      </c>
      <c r="D48" s="26" t="s">
        <v>17</v>
      </c>
      <c r="E48" s="37">
        <v>172</v>
      </c>
      <c r="F48" s="30">
        <f t="shared" si="4"/>
        <v>168</v>
      </c>
      <c r="G48" s="30">
        <v>1390</v>
      </c>
      <c r="H48" s="30">
        <f t="shared" si="5"/>
        <v>1558</v>
      </c>
      <c r="I48" s="30"/>
      <c r="J48" s="31">
        <f t="shared" si="6"/>
        <v>21</v>
      </c>
      <c r="K48" s="37">
        <v>21</v>
      </c>
      <c r="L48" s="31">
        <f t="shared" si="7"/>
        <v>21</v>
      </c>
      <c r="M48" s="30"/>
    </row>
    <row r="49" spans="1:13" ht="12.75">
      <c r="A49" s="30">
        <v>47</v>
      </c>
      <c r="B49" s="37">
        <v>23486</v>
      </c>
      <c r="C49" s="37" t="s">
        <v>363</v>
      </c>
      <c r="D49" s="37" t="s">
        <v>57</v>
      </c>
      <c r="E49" s="37">
        <v>184</v>
      </c>
      <c r="F49" s="30">
        <f t="shared" si="4"/>
        <v>96</v>
      </c>
      <c r="G49" s="37">
        <v>1457</v>
      </c>
      <c r="H49" s="30">
        <f t="shared" si="5"/>
        <v>1553</v>
      </c>
      <c r="I49" s="30"/>
      <c r="J49" s="31">
        <f t="shared" si="6"/>
        <v>12</v>
      </c>
      <c r="K49" s="37">
        <v>12</v>
      </c>
      <c r="L49" s="31">
        <f t="shared" si="7"/>
        <v>12</v>
      </c>
      <c r="M49" s="30"/>
    </row>
    <row r="50" spans="1:13" ht="12.75">
      <c r="A50" s="30">
        <v>48</v>
      </c>
      <c r="B50" s="30">
        <v>17070</v>
      </c>
      <c r="C50" s="30" t="s">
        <v>147</v>
      </c>
      <c r="D50" s="30" t="s">
        <v>14</v>
      </c>
      <c r="E50" s="37">
        <v>173</v>
      </c>
      <c r="F50" s="30">
        <f t="shared" si="4"/>
        <v>160</v>
      </c>
      <c r="G50" s="30">
        <v>1391</v>
      </c>
      <c r="H50" s="30">
        <f t="shared" si="5"/>
        <v>1551</v>
      </c>
      <c r="I50" s="30"/>
      <c r="J50" s="31">
        <f t="shared" si="6"/>
        <v>20.25</v>
      </c>
      <c r="K50" s="37">
        <v>20</v>
      </c>
      <c r="L50" s="31">
        <f t="shared" si="7"/>
        <v>20.25</v>
      </c>
      <c r="M50" s="30"/>
    </row>
    <row r="51" spans="1:13" ht="12.75">
      <c r="A51" s="30">
        <v>49</v>
      </c>
      <c r="B51" s="30">
        <v>21138</v>
      </c>
      <c r="C51" s="30" t="s">
        <v>77</v>
      </c>
      <c r="D51" s="30" t="s">
        <v>17</v>
      </c>
      <c r="E51" s="37">
        <v>179</v>
      </c>
      <c r="F51" s="30">
        <f t="shared" si="4"/>
        <v>128</v>
      </c>
      <c r="G51" s="26">
        <v>1413</v>
      </c>
      <c r="H51" s="30">
        <f t="shared" si="5"/>
        <v>1541</v>
      </c>
      <c r="I51" s="30"/>
      <c r="J51" s="31">
        <f t="shared" si="6"/>
        <v>15.75</v>
      </c>
      <c r="K51" s="37">
        <v>16</v>
      </c>
      <c r="L51" s="31">
        <f t="shared" si="7"/>
        <v>15.75</v>
      </c>
      <c r="M51" s="30"/>
    </row>
    <row r="52" spans="1:13" ht="12.75">
      <c r="A52" s="30">
        <v>50</v>
      </c>
      <c r="B52" s="30">
        <v>20936</v>
      </c>
      <c r="C52" s="30" t="s">
        <v>123</v>
      </c>
      <c r="D52" s="30" t="s">
        <v>19</v>
      </c>
      <c r="E52" s="37">
        <v>173</v>
      </c>
      <c r="F52" s="30">
        <f t="shared" si="4"/>
        <v>160</v>
      </c>
      <c r="G52" s="26">
        <v>1380</v>
      </c>
      <c r="H52" s="30">
        <f t="shared" si="5"/>
        <v>1540</v>
      </c>
      <c r="I52" s="30"/>
      <c r="J52" s="31">
        <f t="shared" si="6"/>
        <v>20.25</v>
      </c>
      <c r="K52" s="37">
        <v>20</v>
      </c>
      <c r="L52" s="31">
        <f t="shared" si="7"/>
        <v>20.25</v>
      </c>
      <c r="M52" s="30"/>
    </row>
    <row r="53" spans="1:13" ht="12.75">
      <c r="A53" s="30">
        <v>51</v>
      </c>
      <c r="B53" s="30">
        <v>20374</v>
      </c>
      <c r="C53" s="30" t="s">
        <v>142</v>
      </c>
      <c r="D53" s="26" t="s">
        <v>14</v>
      </c>
      <c r="E53" s="37">
        <v>184</v>
      </c>
      <c r="F53" s="30">
        <f t="shared" si="4"/>
        <v>96</v>
      </c>
      <c r="G53" s="30">
        <v>1444</v>
      </c>
      <c r="H53" s="30">
        <f t="shared" si="5"/>
        <v>1540</v>
      </c>
      <c r="I53" s="30"/>
      <c r="J53" s="31">
        <f t="shared" si="6"/>
        <v>12</v>
      </c>
      <c r="K53" s="37">
        <v>12</v>
      </c>
      <c r="L53" s="31">
        <f t="shared" si="7"/>
        <v>12</v>
      </c>
      <c r="M53" s="30"/>
    </row>
    <row r="54" spans="1:13" ht="12.75">
      <c r="A54" s="30">
        <v>52</v>
      </c>
      <c r="B54" s="30">
        <v>21703</v>
      </c>
      <c r="C54" s="26" t="s">
        <v>475</v>
      </c>
      <c r="D54" s="30" t="s">
        <v>19</v>
      </c>
      <c r="E54" s="30">
        <v>191</v>
      </c>
      <c r="F54" s="30">
        <f t="shared" si="4"/>
        <v>56</v>
      </c>
      <c r="G54" s="26">
        <v>1435</v>
      </c>
      <c r="H54" s="30">
        <f t="shared" si="5"/>
        <v>1491</v>
      </c>
      <c r="I54" s="30"/>
      <c r="J54" s="31">
        <f t="shared" si="6"/>
        <v>6.75</v>
      </c>
      <c r="K54" s="37">
        <v>7</v>
      </c>
      <c r="L54" s="31">
        <f t="shared" si="7"/>
        <v>6.75</v>
      </c>
      <c r="M54" s="30"/>
    </row>
    <row r="55" spans="1:13" ht="12.75">
      <c r="A55" s="30">
        <v>53</v>
      </c>
      <c r="B55" s="26">
        <v>24410</v>
      </c>
      <c r="C55" s="26" t="s">
        <v>411</v>
      </c>
      <c r="D55" s="26" t="s">
        <v>17</v>
      </c>
      <c r="E55" s="37">
        <v>152</v>
      </c>
      <c r="F55" s="30">
        <f t="shared" si="4"/>
        <v>288</v>
      </c>
      <c r="G55" s="30">
        <v>1200</v>
      </c>
      <c r="H55" s="30">
        <f t="shared" si="5"/>
        <v>1488</v>
      </c>
      <c r="I55" s="30"/>
      <c r="J55" s="31">
        <f t="shared" si="6"/>
        <v>36</v>
      </c>
      <c r="K55" s="37">
        <v>36</v>
      </c>
      <c r="L55" s="31">
        <f t="shared" si="7"/>
        <v>36</v>
      </c>
      <c r="M55" s="26"/>
    </row>
    <row r="56" spans="1:13" ht="12.75">
      <c r="A56" s="30">
        <v>54</v>
      </c>
      <c r="B56" s="26">
        <v>1058</v>
      </c>
      <c r="C56" s="26" t="s">
        <v>40</v>
      </c>
      <c r="D56" s="26" t="s">
        <v>24</v>
      </c>
      <c r="E56" s="26">
        <v>200</v>
      </c>
      <c r="F56" s="30">
        <f t="shared" si="4"/>
        <v>0</v>
      </c>
      <c r="G56" s="26">
        <v>1486</v>
      </c>
      <c r="H56" s="26">
        <f t="shared" si="5"/>
        <v>1486</v>
      </c>
      <c r="I56" s="26"/>
      <c r="J56" s="27">
        <f t="shared" si="6"/>
        <v>0</v>
      </c>
      <c r="K56" s="37">
        <v>0</v>
      </c>
      <c r="L56" s="27">
        <f t="shared" si="7"/>
        <v>0</v>
      </c>
      <c r="M56" s="30"/>
    </row>
    <row r="57" spans="1:13" ht="12.75">
      <c r="A57" s="30">
        <v>55</v>
      </c>
      <c r="B57" s="30">
        <v>17116</v>
      </c>
      <c r="C57" s="30" t="s">
        <v>30</v>
      </c>
      <c r="D57" s="30" t="s">
        <v>17</v>
      </c>
      <c r="E57" s="37">
        <v>198</v>
      </c>
      <c r="F57" s="30">
        <f t="shared" si="4"/>
        <v>16</v>
      </c>
      <c r="G57" s="30">
        <v>1454</v>
      </c>
      <c r="H57" s="30">
        <f t="shared" si="5"/>
        <v>1470</v>
      </c>
      <c r="I57" s="30"/>
      <c r="J57" s="31">
        <f t="shared" si="6"/>
        <v>1.5</v>
      </c>
      <c r="K57" s="37">
        <v>2</v>
      </c>
      <c r="L57" s="31">
        <f>IF(J57&lt;0,0,J57)</f>
        <v>1.5</v>
      </c>
      <c r="M57" s="30"/>
    </row>
    <row r="58" spans="1:13" ht="12.75">
      <c r="A58" s="30">
        <v>56</v>
      </c>
      <c r="B58" s="26">
        <v>24941</v>
      </c>
      <c r="C58" s="26" t="s">
        <v>538</v>
      </c>
      <c r="D58" s="26" t="s">
        <v>57</v>
      </c>
      <c r="E58" s="37">
        <v>0</v>
      </c>
      <c r="F58" s="30">
        <f t="shared" si="4"/>
        <v>304</v>
      </c>
      <c r="G58" s="30">
        <v>1160</v>
      </c>
      <c r="H58" s="30">
        <f t="shared" si="5"/>
        <v>1464</v>
      </c>
      <c r="I58" s="30"/>
      <c r="J58" s="31">
        <f t="shared" si="6"/>
        <v>150</v>
      </c>
      <c r="K58" s="37">
        <v>38</v>
      </c>
      <c r="L58" s="31">
        <f>IF(J58&gt;38,38,J58)</f>
        <v>38</v>
      </c>
      <c r="M58" s="26"/>
    </row>
    <row r="59" spans="1:13" ht="12.75">
      <c r="A59" s="30">
        <v>57</v>
      </c>
      <c r="B59" s="26">
        <v>24140</v>
      </c>
      <c r="C59" s="26" t="s">
        <v>476</v>
      </c>
      <c r="D59" s="26" t="s">
        <v>17</v>
      </c>
      <c r="E59" s="26">
        <v>190</v>
      </c>
      <c r="F59" s="30">
        <f t="shared" si="4"/>
        <v>64</v>
      </c>
      <c r="G59" s="30">
        <v>1391</v>
      </c>
      <c r="H59" s="30">
        <f t="shared" si="5"/>
        <v>1455</v>
      </c>
      <c r="I59" s="30"/>
      <c r="J59" s="31">
        <f t="shared" si="6"/>
        <v>7.5</v>
      </c>
      <c r="K59" s="37">
        <v>8</v>
      </c>
      <c r="L59" s="31">
        <f>IF(J59&gt;38,38,J59)</f>
        <v>7.5</v>
      </c>
      <c r="M59" s="30"/>
    </row>
    <row r="60" spans="1:13" ht="12.75">
      <c r="A60" s="30">
        <v>58</v>
      </c>
      <c r="B60" s="30">
        <v>17038</v>
      </c>
      <c r="C60" s="30" t="s">
        <v>13</v>
      </c>
      <c r="D60" s="30" t="s">
        <v>12</v>
      </c>
      <c r="E60" s="37">
        <v>199</v>
      </c>
      <c r="F60" s="30">
        <f t="shared" si="4"/>
        <v>8</v>
      </c>
      <c r="G60" s="30">
        <v>1438</v>
      </c>
      <c r="H60" s="30">
        <f t="shared" si="5"/>
        <v>1446</v>
      </c>
      <c r="I60" s="30"/>
      <c r="J60" s="31">
        <f t="shared" si="6"/>
        <v>0.75</v>
      </c>
      <c r="K60" s="37">
        <v>1</v>
      </c>
      <c r="L60" s="31">
        <f>IF(J60&gt;38,38,J60)</f>
        <v>0.75</v>
      </c>
      <c r="M60" s="30"/>
    </row>
    <row r="61" spans="1:13" ht="12.75">
      <c r="A61" s="30">
        <v>59</v>
      </c>
      <c r="B61" s="30">
        <v>17226</v>
      </c>
      <c r="C61" s="30" t="s">
        <v>152</v>
      </c>
      <c r="D61" s="30" t="s">
        <v>12</v>
      </c>
      <c r="E61" s="37">
        <v>184</v>
      </c>
      <c r="F61" s="30">
        <f t="shared" si="4"/>
        <v>96</v>
      </c>
      <c r="G61" s="30">
        <v>1279</v>
      </c>
      <c r="H61" s="30">
        <f t="shared" si="5"/>
        <v>1375</v>
      </c>
      <c r="I61" s="30"/>
      <c r="J61" s="31">
        <f t="shared" si="6"/>
        <v>12</v>
      </c>
      <c r="K61" s="37">
        <v>12</v>
      </c>
      <c r="L61" s="31">
        <f>IF(J61&lt;0,0,J61)</f>
        <v>12</v>
      </c>
      <c r="M61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2">
      <selection activeCell="A2" sqref="A2:IV2"/>
    </sheetView>
  </sheetViews>
  <sheetFormatPr defaultColWidth="11.421875" defaultRowHeight="12.75"/>
  <cols>
    <col min="1" max="1" width="4.7109375" style="0" customWidth="1"/>
    <col min="2" max="2" width="9.57421875" style="0" customWidth="1"/>
    <col min="3" max="3" width="21.28125" style="0" customWidth="1"/>
    <col min="5" max="12" width="8.00390625" style="0" customWidth="1"/>
  </cols>
  <sheetData>
    <row r="2" ht="20.25">
      <c r="A2" s="5" t="s">
        <v>540</v>
      </c>
    </row>
    <row r="5" spans="1:12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298</v>
      </c>
      <c r="J5" t="s">
        <v>8</v>
      </c>
      <c r="K5" t="s">
        <v>9</v>
      </c>
      <c r="L5" t="s">
        <v>10</v>
      </c>
    </row>
    <row r="6" spans="1:13" ht="12.75">
      <c r="A6" s="30">
        <v>1</v>
      </c>
      <c r="B6" s="30">
        <v>22286</v>
      </c>
      <c r="C6" s="30" t="s">
        <v>145</v>
      </c>
      <c r="D6" s="30" t="s">
        <v>57</v>
      </c>
      <c r="E6" s="37">
        <v>175</v>
      </c>
      <c r="F6" s="30">
        <f aca="true" t="shared" si="0" ref="F6:F20">K6*9</f>
        <v>171</v>
      </c>
      <c r="G6" s="26">
        <v>1891</v>
      </c>
      <c r="H6" s="30">
        <f aca="true" t="shared" si="1" ref="H6:H20">F6+G6</f>
        <v>2062</v>
      </c>
      <c r="I6" s="26"/>
      <c r="J6" s="31">
        <f aca="true" t="shared" si="2" ref="J6:J20">(200-E6)*(75/100)</f>
        <v>18.75</v>
      </c>
      <c r="K6" s="37">
        <v>19</v>
      </c>
      <c r="L6" s="31">
        <f>IF(J6&gt;38,38,J6)</f>
        <v>18.75</v>
      </c>
      <c r="M6" s="26"/>
    </row>
    <row r="7" spans="1:13" ht="12.75">
      <c r="A7" s="30">
        <v>2</v>
      </c>
      <c r="B7" s="30">
        <v>17279</v>
      </c>
      <c r="C7" s="30" t="s">
        <v>250</v>
      </c>
      <c r="D7" s="30" t="s">
        <v>57</v>
      </c>
      <c r="E7" s="26">
        <v>195</v>
      </c>
      <c r="F7" s="30">
        <f t="shared" si="0"/>
        <v>36</v>
      </c>
      <c r="G7" s="30">
        <v>2020</v>
      </c>
      <c r="H7" s="30">
        <f t="shared" si="1"/>
        <v>2056</v>
      </c>
      <c r="I7" s="26"/>
      <c r="J7" s="31">
        <f t="shared" si="2"/>
        <v>3.75</v>
      </c>
      <c r="K7" s="30">
        <v>4</v>
      </c>
      <c r="L7" s="31">
        <f>IF(J7&lt;0,0,J7)</f>
        <v>3.75</v>
      </c>
      <c r="M7" s="30"/>
    </row>
    <row r="8" spans="1:13" ht="12.75">
      <c r="A8" s="30">
        <v>3</v>
      </c>
      <c r="B8" s="30">
        <v>20573</v>
      </c>
      <c r="C8" s="30" t="s">
        <v>15</v>
      </c>
      <c r="D8" s="30" t="s">
        <v>12</v>
      </c>
      <c r="E8" s="37">
        <v>213</v>
      </c>
      <c r="F8" s="30">
        <f t="shared" si="0"/>
        <v>0</v>
      </c>
      <c r="G8" s="26">
        <v>1999</v>
      </c>
      <c r="H8" s="30">
        <f t="shared" si="1"/>
        <v>1999</v>
      </c>
      <c r="I8" s="26"/>
      <c r="J8" s="31">
        <f t="shared" si="2"/>
        <v>-9.75</v>
      </c>
      <c r="K8" s="37">
        <v>0</v>
      </c>
      <c r="L8" s="31">
        <f>IF(J8&lt;0,0,J8)</f>
        <v>0</v>
      </c>
      <c r="M8" s="30"/>
    </row>
    <row r="9" spans="1:13" ht="12.75">
      <c r="A9" s="30">
        <v>4</v>
      </c>
      <c r="B9" s="30">
        <v>21890</v>
      </c>
      <c r="C9" s="30" t="s">
        <v>183</v>
      </c>
      <c r="D9" s="30" t="s">
        <v>36</v>
      </c>
      <c r="E9" s="37">
        <v>191</v>
      </c>
      <c r="F9" s="30">
        <f t="shared" si="0"/>
        <v>63</v>
      </c>
      <c r="G9" s="30">
        <v>1923</v>
      </c>
      <c r="H9" s="30">
        <f t="shared" si="1"/>
        <v>1986</v>
      </c>
      <c r="I9" s="26"/>
      <c r="J9" s="31">
        <f t="shared" si="2"/>
        <v>6.75</v>
      </c>
      <c r="K9" s="37">
        <v>7</v>
      </c>
      <c r="L9" s="31">
        <f>IF(J9&gt;38,38,J9)</f>
        <v>6.75</v>
      </c>
      <c r="M9" s="30"/>
    </row>
    <row r="10" spans="1:13" ht="12.75">
      <c r="A10" s="30">
        <v>5</v>
      </c>
      <c r="B10" s="30">
        <v>21885</v>
      </c>
      <c r="C10" s="30" t="s">
        <v>274</v>
      </c>
      <c r="D10" s="30" t="s">
        <v>36</v>
      </c>
      <c r="E10" s="30">
        <v>170</v>
      </c>
      <c r="F10" s="30">
        <f t="shared" si="0"/>
        <v>207</v>
      </c>
      <c r="G10" s="30">
        <v>1775</v>
      </c>
      <c r="H10" s="30">
        <f t="shared" si="1"/>
        <v>1982</v>
      </c>
      <c r="I10" s="26"/>
      <c r="J10" s="31">
        <f t="shared" si="2"/>
        <v>22.5</v>
      </c>
      <c r="K10" s="37">
        <v>23</v>
      </c>
      <c r="L10" s="31">
        <f>IF(J10&gt;38,38,J10)</f>
        <v>22.5</v>
      </c>
      <c r="M10" s="30"/>
    </row>
    <row r="11" spans="1:13" ht="12.75">
      <c r="A11" s="30">
        <v>6</v>
      </c>
      <c r="B11" s="26">
        <v>3912</v>
      </c>
      <c r="C11" s="26" t="s">
        <v>127</v>
      </c>
      <c r="D11" s="26" t="s">
        <v>36</v>
      </c>
      <c r="E11" s="26">
        <v>163</v>
      </c>
      <c r="F11" s="30">
        <f t="shared" si="0"/>
        <v>252</v>
      </c>
      <c r="G11" s="26">
        <v>1631</v>
      </c>
      <c r="H11" s="26">
        <f t="shared" si="1"/>
        <v>1883</v>
      </c>
      <c r="I11" s="26"/>
      <c r="J11" s="27">
        <f t="shared" si="2"/>
        <v>27.75</v>
      </c>
      <c r="K11" s="37">
        <v>28</v>
      </c>
      <c r="L11" s="27">
        <f>IF(J11&gt;38,38,J11)</f>
        <v>27.75</v>
      </c>
      <c r="M11" s="30"/>
    </row>
    <row r="12" spans="1:13" ht="12.75">
      <c r="A12" s="30">
        <v>7</v>
      </c>
      <c r="B12" s="30">
        <v>21883</v>
      </c>
      <c r="C12" s="30" t="s">
        <v>131</v>
      </c>
      <c r="D12" s="30" t="s">
        <v>36</v>
      </c>
      <c r="E12" s="30">
        <v>177</v>
      </c>
      <c r="F12" s="30">
        <f t="shared" si="0"/>
        <v>153</v>
      </c>
      <c r="G12" s="30">
        <v>1724</v>
      </c>
      <c r="H12" s="30">
        <f t="shared" si="1"/>
        <v>1877</v>
      </c>
      <c r="I12" s="26"/>
      <c r="J12" s="31">
        <f t="shared" si="2"/>
        <v>17.25</v>
      </c>
      <c r="K12" s="37">
        <v>17</v>
      </c>
      <c r="L12" s="31">
        <f>IF(J12&lt;0,0,J12)</f>
        <v>17.25</v>
      </c>
      <c r="M12" s="30"/>
    </row>
    <row r="13" spans="1:13" ht="12.75">
      <c r="A13" s="30">
        <v>8</v>
      </c>
      <c r="B13" s="30">
        <v>20239</v>
      </c>
      <c r="C13" s="30" t="s">
        <v>163</v>
      </c>
      <c r="D13" s="30" t="s">
        <v>36</v>
      </c>
      <c r="E13" s="37">
        <v>173</v>
      </c>
      <c r="F13" s="30">
        <f t="shared" si="0"/>
        <v>180</v>
      </c>
      <c r="G13" s="30">
        <v>1696</v>
      </c>
      <c r="H13" s="30">
        <f t="shared" si="1"/>
        <v>1876</v>
      </c>
      <c r="I13" s="26"/>
      <c r="J13" s="31">
        <f t="shared" si="2"/>
        <v>20.25</v>
      </c>
      <c r="K13" s="37">
        <v>20</v>
      </c>
      <c r="L13" s="31">
        <f aca="true" t="shared" si="3" ref="L13:L20">IF(J13&gt;38,38,J13)</f>
        <v>20.25</v>
      </c>
      <c r="M13" s="30"/>
    </row>
    <row r="14" spans="1:13" ht="12.75">
      <c r="A14" s="30">
        <v>9</v>
      </c>
      <c r="B14" s="37">
        <v>23470</v>
      </c>
      <c r="C14" s="37" t="s">
        <v>361</v>
      </c>
      <c r="D14" s="37" t="s">
        <v>36</v>
      </c>
      <c r="E14" s="37">
        <v>161</v>
      </c>
      <c r="F14" s="30">
        <f t="shared" si="0"/>
        <v>261</v>
      </c>
      <c r="G14" s="37">
        <v>1581</v>
      </c>
      <c r="H14" s="30">
        <f t="shared" si="1"/>
        <v>1842</v>
      </c>
      <c r="I14" s="26"/>
      <c r="J14" s="31">
        <f t="shared" si="2"/>
        <v>29.25</v>
      </c>
      <c r="K14" s="37">
        <v>29</v>
      </c>
      <c r="L14" s="31">
        <f t="shared" si="3"/>
        <v>29.25</v>
      </c>
      <c r="M14" s="30"/>
    </row>
    <row r="15" spans="1:13" ht="12.75">
      <c r="A15" s="30">
        <v>10</v>
      </c>
      <c r="B15" s="30">
        <v>21960</v>
      </c>
      <c r="C15" s="30" t="s">
        <v>154</v>
      </c>
      <c r="D15" s="30" t="s">
        <v>57</v>
      </c>
      <c r="E15" s="30">
        <v>180</v>
      </c>
      <c r="F15" s="30">
        <f t="shared" si="0"/>
        <v>135</v>
      </c>
      <c r="G15" s="30">
        <v>1664</v>
      </c>
      <c r="H15" s="30">
        <f t="shared" si="1"/>
        <v>1799</v>
      </c>
      <c r="I15" s="26"/>
      <c r="J15" s="31">
        <f t="shared" si="2"/>
        <v>15</v>
      </c>
      <c r="K15" s="37">
        <v>15</v>
      </c>
      <c r="L15" s="31">
        <f t="shared" si="3"/>
        <v>15</v>
      </c>
      <c r="M15" s="30"/>
    </row>
    <row r="16" spans="1:13" ht="12.75">
      <c r="A16" s="30">
        <v>11</v>
      </c>
      <c r="B16" s="30">
        <v>21888</v>
      </c>
      <c r="C16" s="30" t="s">
        <v>104</v>
      </c>
      <c r="D16" s="30" t="s">
        <v>36</v>
      </c>
      <c r="E16" s="37">
        <v>187</v>
      </c>
      <c r="F16" s="30">
        <f t="shared" si="0"/>
        <v>90</v>
      </c>
      <c r="G16" s="30">
        <v>1682</v>
      </c>
      <c r="H16" s="30">
        <f t="shared" si="1"/>
        <v>1772</v>
      </c>
      <c r="I16" s="26"/>
      <c r="J16" s="31">
        <f t="shared" si="2"/>
        <v>9.75</v>
      </c>
      <c r="K16" s="37">
        <v>10</v>
      </c>
      <c r="L16" s="31">
        <f t="shared" si="3"/>
        <v>9.75</v>
      </c>
      <c r="M16" s="30"/>
    </row>
    <row r="17" spans="1:13" ht="12.75">
      <c r="A17" s="30">
        <v>12</v>
      </c>
      <c r="B17" s="30">
        <v>21892</v>
      </c>
      <c r="C17" s="30" t="s">
        <v>155</v>
      </c>
      <c r="D17" s="30" t="s">
        <v>36</v>
      </c>
      <c r="E17" s="37">
        <v>160</v>
      </c>
      <c r="F17" s="30">
        <f t="shared" si="0"/>
        <v>270</v>
      </c>
      <c r="G17" s="30">
        <v>1459</v>
      </c>
      <c r="H17" s="30">
        <f t="shared" si="1"/>
        <v>1729</v>
      </c>
      <c r="I17" s="26"/>
      <c r="J17" s="31">
        <f t="shared" si="2"/>
        <v>30</v>
      </c>
      <c r="K17" s="37">
        <v>30</v>
      </c>
      <c r="L17" s="31">
        <f t="shared" si="3"/>
        <v>30</v>
      </c>
      <c r="M17" s="30"/>
    </row>
    <row r="18" spans="1:13" ht="12.75">
      <c r="A18" s="30">
        <v>13</v>
      </c>
      <c r="B18" s="30">
        <v>21912</v>
      </c>
      <c r="C18" s="30" t="s">
        <v>181</v>
      </c>
      <c r="D18" s="30" t="s">
        <v>36</v>
      </c>
      <c r="E18" s="37">
        <v>172</v>
      </c>
      <c r="F18" s="30">
        <f t="shared" si="0"/>
        <v>189</v>
      </c>
      <c r="G18" s="30">
        <v>1524</v>
      </c>
      <c r="H18" s="30">
        <f t="shared" si="1"/>
        <v>1713</v>
      </c>
      <c r="I18" s="26"/>
      <c r="J18" s="31">
        <f t="shared" si="2"/>
        <v>21</v>
      </c>
      <c r="K18" s="37">
        <v>21</v>
      </c>
      <c r="L18" s="31">
        <f t="shared" si="3"/>
        <v>21</v>
      </c>
      <c r="M18" s="30"/>
    </row>
    <row r="19" spans="1:13" ht="12.75">
      <c r="A19" s="30">
        <v>14</v>
      </c>
      <c r="B19" s="30">
        <v>21893</v>
      </c>
      <c r="C19" s="30" t="s">
        <v>89</v>
      </c>
      <c r="D19" s="30" t="s">
        <v>36</v>
      </c>
      <c r="E19" s="37">
        <v>168</v>
      </c>
      <c r="F19" s="30">
        <f t="shared" si="0"/>
        <v>216</v>
      </c>
      <c r="G19" s="30">
        <v>1417</v>
      </c>
      <c r="H19" s="30">
        <f t="shared" si="1"/>
        <v>1633</v>
      </c>
      <c r="I19" s="26"/>
      <c r="J19" s="31">
        <f t="shared" si="2"/>
        <v>24</v>
      </c>
      <c r="K19" s="37">
        <v>24</v>
      </c>
      <c r="L19" s="31">
        <f t="shared" si="3"/>
        <v>24</v>
      </c>
      <c r="M19" s="30"/>
    </row>
    <row r="20" spans="1:13" ht="12.75">
      <c r="A20" s="30">
        <v>15</v>
      </c>
      <c r="B20" s="30">
        <v>21889</v>
      </c>
      <c r="C20" s="30" t="s">
        <v>141</v>
      </c>
      <c r="D20" s="30" t="s">
        <v>36</v>
      </c>
      <c r="E20" s="37">
        <v>169</v>
      </c>
      <c r="F20" s="30">
        <f t="shared" si="0"/>
        <v>207</v>
      </c>
      <c r="G20" s="30">
        <v>1412</v>
      </c>
      <c r="H20" s="30">
        <f t="shared" si="1"/>
        <v>1619</v>
      </c>
      <c r="I20" s="26"/>
      <c r="J20" s="31">
        <f t="shared" si="2"/>
        <v>23.25</v>
      </c>
      <c r="K20" s="37">
        <v>23</v>
      </c>
      <c r="L20" s="31">
        <f t="shared" si="3"/>
        <v>23.25</v>
      </c>
      <c r="M20" s="30"/>
    </row>
    <row r="21" spans="1:13" ht="12.75">
      <c r="A21" s="30"/>
      <c r="B21" s="30"/>
      <c r="C21" s="30"/>
      <c r="D21" s="30"/>
      <c r="E21" s="37"/>
      <c r="F21" s="30"/>
      <c r="G21" s="30"/>
      <c r="H21" s="30"/>
      <c r="I21" s="30"/>
      <c r="J21" s="30"/>
      <c r="K21" s="31"/>
      <c r="L21" s="37"/>
      <c r="M21" s="31"/>
    </row>
    <row r="22" spans="1:13" ht="12.75">
      <c r="A22" s="30"/>
      <c r="C22" s="37"/>
      <c r="D22" s="37"/>
      <c r="E22" s="37"/>
      <c r="F22" s="30"/>
      <c r="G22" s="26"/>
      <c r="H22" s="30"/>
      <c r="I22" s="30"/>
      <c r="J22" s="30"/>
      <c r="K22" s="31"/>
      <c r="L22" s="37"/>
      <c r="M22" s="31"/>
    </row>
    <row r="23" spans="1:13" ht="12.75">
      <c r="A23" s="30"/>
      <c r="B23" s="30"/>
      <c r="C23" s="30"/>
      <c r="D23" s="30"/>
      <c r="E23" s="37"/>
      <c r="F23" s="30"/>
      <c r="G23" s="26"/>
      <c r="H23" s="30"/>
      <c r="I23" s="30"/>
      <c r="J23" s="30"/>
      <c r="K23" s="31"/>
      <c r="L23" s="37"/>
      <c r="M23" s="31"/>
    </row>
    <row r="24" spans="1:13" ht="12.75">
      <c r="A24" s="30"/>
      <c r="B24" s="30"/>
      <c r="C24" s="30"/>
      <c r="D24" s="30"/>
      <c r="E24" s="37"/>
      <c r="F24" s="30"/>
      <c r="G24" s="30"/>
      <c r="H24" s="30"/>
      <c r="I24" s="30"/>
      <c r="J24" s="30"/>
      <c r="K24" s="31"/>
      <c r="L24" s="37"/>
      <c r="M24" s="31"/>
    </row>
    <row r="25" spans="1:13" ht="12.75">
      <c r="A25" s="30"/>
      <c r="B25" s="30"/>
      <c r="C25" s="30"/>
      <c r="D25" s="30"/>
      <c r="E25" s="37"/>
      <c r="F25" s="30"/>
      <c r="G25" s="30"/>
      <c r="H25" s="30"/>
      <c r="I25" s="30"/>
      <c r="J25" s="30"/>
      <c r="K25" s="31"/>
      <c r="L25" s="37"/>
      <c r="M25" s="31"/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4.57421875" style="0" customWidth="1"/>
    <col min="2" max="2" width="7.421875" style="0" customWidth="1"/>
    <col min="3" max="3" width="19.8515625" style="0" customWidth="1"/>
    <col min="4" max="4" width="10.7109375" style="0" customWidth="1"/>
    <col min="5" max="5" width="6.57421875" style="0" customWidth="1"/>
    <col min="6" max="6" width="7.57421875" style="0" customWidth="1"/>
    <col min="7" max="7" width="5.140625" style="0" customWidth="1"/>
    <col min="8" max="8" width="7.28125" style="0" customWidth="1"/>
    <col min="9" max="9" width="2.7109375" style="0" customWidth="1"/>
    <col min="10" max="10" width="9.00390625" style="0" customWidth="1"/>
    <col min="11" max="11" width="6.421875" style="0" customWidth="1"/>
    <col min="12" max="12" width="0" style="0" hidden="1" customWidth="1"/>
  </cols>
  <sheetData>
    <row r="1" ht="20.25">
      <c r="A1" s="5" t="s">
        <v>564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3" ht="12.75">
      <c r="A3" s="30">
        <v>1</v>
      </c>
      <c r="B3" s="30">
        <v>22292</v>
      </c>
      <c r="C3" s="30" t="s">
        <v>23</v>
      </c>
      <c r="D3" s="30" t="s">
        <v>24</v>
      </c>
      <c r="E3" s="37">
        <v>224</v>
      </c>
      <c r="F3" s="30">
        <f aca="true" t="shared" si="0" ref="F3:F41">K3*12</f>
        <v>0</v>
      </c>
      <c r="G3" s="30">
        <v>2889</v>
      </c>
      <c r="H3" s="30">
        <f aca="true" t="shared" si="1" ref="H3:H41">F3+G3</f>
        <v>2889</v>
      </c>
      <c r="I3" s="30"/>
      <c r="J3" s="31">
        <f aca="true" t="shared" si="2" ref="J3:J41">(200-E3)*(75/100)</f>
        <v>-18</v>
      </c>
      <c r="K3" s="37">
        <v>0</v>
      </c>
      <c r="L3" s="31">
        <f>IF(J3&lt;0,0,J3)</f>
        <v>0</v>
      </c>
      <c r="M3" s="30"/>
    </row>
    <row r="4" spans="1:13" ht="12.75">
      <c r="A4" s="30">
        <v>2</v>
      </c>
      <c r="B4" s="30">
        <v>17147</v>
      </c>
      <c r="C4" s="30" t="s">
        <v>11</v>
      </c>
      <c r="D4" s="30" t="s">
        <v>12</v>
      </c>
      <c r="E4" s="37">
        <v>222</v>
      </c>
      <c r="F4" s="30">
        <f t="shared" si="0"/>
        <v>0</v>
      </c>
      <c r="G4" s="26">
        <v>2866</v>
      </c>
      <c r="H4" s="30">
        <f t="shared" si="1"/>
        <v>2866</v>
      </c>
      <c r="I4" s="30"/>
      <c r="J4" s="31">
        <f t="shared" si="2"/>
        <v>-16.5</v>
      </c>
      <c r="K4" s="37">
        <v>0</v>
      </c>
      <c r="L4" s="31">
        <f>IF(J4&gt;38,38,J4)</f>
        <v>-16.5</v>
      </c>
      <c r="M4" s="30"/>
    </row>
    <row r="5" spans="1:13" ht="12.75">
      <c r="A5" s="30">
        <v>3</v>
      </c>
      <c r="B5" s="30">
        <v>17313</v>
      </c>
      <c r="C5" s="30" t="s">
        <v>43</v>
      </c>
      <c r="D5" s="30" t="s">
        <v>12</v>
      </c>
      <c r="E5" s="37">
        <v>215</v>
      </c>
      <c r="F5" s="30">
        <f t="shared" si="0"/>
        <v>0</v>
      </c>
      <c r="G5" s="26">
        <v>2716</v>
      </c>
      <c r="H5" s="30">
        <f t="shared" si="1"/>
        <v>2716</v>
      </c>
      <c r="I5" s="30"/>
      <c r="J5" s="31">
        <f t="shared" si="2"/>
        <v>-11.25</v>
      </c>
      <c r="K5" s="37">
        <v>0</v>
      </c>
      <c r="L5" s="31">
        <f>IF(J5&lt;0,0,J5)</f>
        <v>0</v>
      </c>
      <c r="M5" s="30"/>
    </row>
    <row r="6" spans="1:13" ht="12.75">
      <c r="A6" s="30">
        <v>4</v>
      </c>
      <c r="B6" s="30">
        <v>20573</v>
      </c>
      <c r="C6" s="30" t="s">
        <v>15</v>
      </c>
      <c r="D6" s="30" t="s">
        <v>12</v>
      </c>
      <c r="E6" s="37">
        <v>214</v>
      </c>
      <c r="F6" s="30">
        <f t="shared" si="0"/>
        <v>0</v>
      </c>
      <c r="G6" s="26">
        <v>2653</v>
      </c>
      <c r="H6" s="30">
        <f t="shared" si="1"/>
        <v>2653</v>
      </c>
      <c r="I6" s="30"/>
      <c r="J6" s="31">
        <f t="shared" si="2"/>
        <v>-10.5</v>
      </c>
      <c r="K6" s="37">
        <v>0</v>
      </c>
      <c r="L6" s="31">
        <f>IF(J6&lt;0,0,J6)</f>
        <v>0</v>
      </c>
      <c r="M6" s="26"/>
    </row>
    <row r="7" spans="1:13" ht="12.75">
      <c r="A7" s="30">
        <v>5</v>
      </c>
      <c r="B7" s="30">
        <v>17279</v>
      </c>
      <c r="C7" s="30" t="s">
        <v>250</v>
      </c>
      <c r="D7" s="30" t="s">
        <v>57</v>
      </c>
      <c r="E7" s="26">
        <v>196</v>
      </c>
      <c r="F7" s="30">
        <f t="shared" si="0"/>
        <v>36</v>
      </c>
      <c r="G7" s="30">
        <v>2593</v>
      </c>
      <c r="H7" s="30">
        <f t="shared" si="1"/>
        <v>2629</v>
      </c>
      <c r="I7" s="30"/>
      <c r="J7" s="31">
        <f t="shared" si="2"/>
        <v>3</v>
      </c>
      <c r="K7" s="30">
        <v>3</v>
      </c>
      <c r="L7" s="31">
        <f>IF(J7&lt;0,0,J7)</f>
        <v>3</v>
      </c>
      <c r="M7" s="30"/>
    </row>
    <row r="8" spans="1:13" ht="12.75">
      <c r="A8" s="30">
        <v>6</v>
      </c>
      <c r="B8" s="30">
        <v>21665</v>
      </c>
      <c r="C8" s="30" t="s">
        <v>33</v>
      </c>
      <c r="D8" t="s">
        <v>12</v>
      </c>
      <c r="E8" s="37">
        <v>217</v>
      </c>
      <c r="F8" s="30">
        <f t="shared" si="0"/>
        <v>0</v>
      </c>
      <c r="G8" s="26">
        <v>2625</v>
      </c>
      <c r="H8" s="30">
        <f t="shared" si="1"/>
        <v>2625</v>
      </c>
      <c r="I8" s="30"/>
      <c r="J8" s="31">
        <f t="shared" si="2"/>
        <v>-12.75</v>
      </c>
      <c r="K8" s="37">
        <v>0</v>
      </c>
      <c r="L8" s="31">
        <f>IF(J8&lt;0,0,J8)</f>
        <v>0</v>
      </c>
      <c r="M8" s="30"/>
    </row>
    <row r="9" spans="1:13" ht="12.75">
      <c r="A9" s="30">
        <v>7</v>
      </c>
      <c r="B9" s="30">
        <v>17103</v>
      </c>
      <c r="C9" s="30" t="s">
        <v>21</v>
      </c>
      <c r="D9" s="30" t="s">
        <v>12</v>
      </c>
      <c r="E9" s="37">
        <v>217</v>
      </c>
      <c r="F9" s="30">
        <f t="shared" si="0"/>
        <v>0</v>
      </c>
      <c r="G9" s="26">
        <v>2612</v>
      </c>
      <c r="H9" s="30">
        <f t="shared" si="1"/>
        <v>2612</v>
      </c>
      <c r="I9" s="30"/>
      <c r="J9" s="31">
        <f t="shared" si="2"/>
        <v>-12.75</v>
      </c>
      <c r="K9" s="37">
        <v>0</v>
      </c>
      <c r="L9" s="31">
        <f>IF(J9&gt;38,38,J9)</f>
        <v>-12.75</v>
      </c>
      <c r="M9" s="30"/>
    </row>
    <row r="10" spans="1:13" ht="12.75">
      <c r="A10" s="30">
        <v>8</v>
      </c>
      <c r="B10" s="30">
        <v>22262</v>
      </c>
      <c r="C10" s="30" t="s">
        <v>46</v>
      </c>
      <c r="D10" s="30" t="s">
        <v>24</v>
      </c>
      <c r="E10" s="37">
        <v>210</v>
      </c>
      <c r="F10" s="30">
        <f t="shared" si="0"/>
        <v>0</v>
      </c>
      <c r="G10" s="30">
        <v>2605</v>
      </c>
      <c r="H10" s="30">
        <f t="shared" si="1"/>
        <v>2605</v>
      </c>
      <c r="I10" s="30" t="s">
        <v>297</v>
      </c>
      <c r="J10" s="31">
        <f t="shared" si="2"/>
        <v>-7.5</v>
      </c>
      <c r="K10" s="30">
        <v>0</v>
      </c>
      <c r="L10" s="31">
        <f>IF(J10&gt;38,38,J10)</f>
        <v>-7.5</v>
      </c>
      <c r="M10" s="30"/>
    </row>
    <row r="11" spans="1:13" ht="12.75">
      <c r="A11" s="30">
        <v>9</v>
      </c>
      <c r="B11" s="30">
        <v>22195</v>
      </c>
      <c r="C11" s="30" t="s">
        <v>42</v>
      </c>
      <c r="D11" s="30" t="s">
        <v>17</v>
      </c>
      <c r="E11" s="37">
        <v>199</v>
      </c>
      <c r="F11" s="30">
        <f t="shared" si="0"/>
        <v>12</v>
      </c>
      <c r="G11" s="30">
        <v>2593</v>
      </c>
      <c r="H11" s="30">
        <f t="shared" si="1"/>
        <v>2605</v>
      </c>
      <c r="I11" s="30"/>
      <c r="J11" s="31">
        <f t="shared" si="2"/>
        <v>0.75</v>
      </c>
      <c r="K11" s="37">
        <v>1</v>
      </c>
      <c r="L11" s="31">
        <f>IF(J11&gt;38,38,J11)</f>
        <v>0.75</v>
      </c>
      <c r="M11" s="30"/>
    </row>
    <row r="12" spans="1:13" ht="12.75">
      <c r="A12" s="30">
        <v>10</v>
      </c>
      <c r="B12" s="30">
        <v>17154</v>
      </c>
      <c r="C12" s="37" t="s">
        <v>340</v>
      </c>
      <c r="D12" s="37" t="s">
        <v>12</v>
      </c>
      <c r="E12" s="37">
        <v>221</v>
      </c>
      <c r="F12" s="30">
        <f t="shared" si="0"/>
        <v>0</v>
      </c>
      <c r="G12" s="26">
        <v>2588</v>
      </c>
      <c r="H12" s="30">
        <f t="shared" si="1"/>
        <v>2588</v>
      </c>
      <c r="I12" s="30"/>
      <c r="J12" s="31">
        <f t="shared" si="2"/>
        <v>-15.75</v>
      </c>
      <c r="K12" s="37">
        <v>0</v>
      </c>
      <c r="L12" s="31">
        <f>IF(J12&gt;38,38,J12)</f>
        <v>-15.75</v>
      </c>
      <c r="M12" s="30"/>
    </row>
    <row r="13" spans="1:13" ht="12.75">
      <c r="A13" s="30">
        <v>11</v>
      </c>
      <c r="B13" s="30">
        <v>20304</v>
      </c>
      <c r="C13" s="30" t="s">
        <v>16</v>
      </c>
      <c r="D13" s="30" t="s">
        <v>17</v>
      </c>
      <c r="E13" s="37">
        <v>215</v>
      </c>
      <c r="F13" s="30">
        <f t="shared" si="0"/>
        <v>0</v>
      </c>
      <c r="G13" s="30">
        <v>2554</v>
      </c>
      <c r="H13" s="30">
        <f t="shared" si="1"/>
        <v>2554</v>
      </c>
      <c r="I13" s="30"/>
      <c r="J13" s="31">
        <f t="shared" si="2"/>
        <v>-11.25</v>
      </c>
      <c r="K13" s="37">
        <v>0</v>
      </c>
      <c r="L13" s="31">
        <f>IF(J13&lt;0,0,J13)</f>
        <v>0</v>
      </c>
      <c r="M13" s="30"/>
    </row>
    <row r="14" spans="1:13" ht="12.75">
      <c r="A14" s="30">
        <v>12</v>
      </c>
      <c r="B14" s="30">
        <v>22815</v>
      </c>
      <c r="C14" s="30" t="s">
        <v>264</v>
      </c>
      <c r="D14" s="30" t="s">
        <v>14</v>
      </c>
      <c r="E14" s="37">
        <v>204</v>
      </c>
      <c r="F14" s="30">
        <f t="shared" si="0"/>
        <v>0</v>
      </c>
      <c r="G14" s="30">
        <v>2548</v>
      </c>
      <c r="H14" s="30">
        <f t="shared" si="1"/>
        <v>2548</v>
      </c>
      <c r="I14" s="30"/>
      <c r="J14" s="31">
        <f t="shared" si="2"/>
        <v>-3</v>
      </c>
      <c r="K14" s="37">
        <v>0</v>
      </c>
      <c r="L14" s="31">
        <f>IF(J14&lt;0,0,J14)</f>
        <v>0</v>
      </c>
      <c r="M14" s="30"/>
    </row>
    <row r="15" spans="1:13" ht="12.75">
      <c r="A15" s="30">
        <v>13</v>
      </c>
      <c r="B15" s="37">
        <v>23486</v>
      </c>
      <c r="C15" s="37" t="s">
        <v>363</v>
      </c>
      <c r="D15" s="37" t="s">
        <v>57</v>
      </c>
      <c r="E15" s="37">
        <v>184</v>
      </c>
      <c r="F15" s="30">
        <f t="shared" si="0"/>
        <v>144</v>
      </c>
      <c r="G15" s="37">
        <v>2397</v>
      </c>
      <c r="H15" s="30">
        <f t="shared" si="1"/>
        <v>2541</v>
      </c>
      <c r="I15" s="30"/>
      <c r="J15" s="31">
        <f t="shared" si="2"/>
        <v>12</v>
      </c>
      <c r="K15" s="37">
        <v>12</v>
      </c>
      <c r="L15" s="31">
        <f>IF(J15&gt;38,38,J15)</f>
        <v>12</v>
      </c>
      <c r="M15" s="30"/>
    </row>
    <row r="16" spans="1:13" ht="12.75">
      <c r="A16" s="30">
        <v>14</v>
      </c>
      <c r="B16" s="30">
        <v>17039</v>
      </c>
      <c r="C16" s="30" t="s">
        <v>263</v>
      </c>
      <c r="D16" s="30" t="s">
        <v>14</v>
      </c>
      <c r="E16" s="37">
        <v>209</v>
      </c>
      <c r="F16" s="30">
        <f t="shared" si="0"/>
        <v>0</v>
      </c>
      <c r="G16" s="30">
        <v>2523</v>
      </c>
      <c r="H16" s="30">
        <f t="shared" si="1"/>
        <v>2523</v>
      </c>
      <c r="I16" s="30"/>
      <c r="J16" s="31">
        <f t="shared" si="2"/>
        <v>-6.75</v>
      </c>
      <c r="K16" s="37">
        <v>0</v>
      </c>
      <c r="L16" s="31">
        <f>IF(J16&gt;38,38,J16)</f>
        <v>-6.75</v>
      </c>
      <c r="M16" s="30"/>
    </row>
    <row r="17" spans="1:13" ht="12.75">
      <c r="A17" s="30">
        <v>15</v>
      </c>
      <c r="B17" s="30">
        <v>22263</v>
      </c>
      <c r="C17" s="30" t="s">
        <v>227</v>
      </c>
      <c r="D17" s="30" t="s">
        <v>24</v>
      </c>
      <c r="E17" s="37">
        <v>212</v>
      </c>
      <c r="F17" s="30">
        <f t="shared" si="0"/>
        <v>0</v>
      </c>
      <c r="G17" s="30">
        <v>2517</v>
      </c>
      <c r="H17" s="30">
        <f t="shared" si="1"/>
        <v>2517</v>
      </c>
      <c r="I17" s="30"/>
      <c r="J17" s="31">
        <f t="shared" si="2"/>
        <v>-9</v>
      </c>
      <c r="K17" s="37">
        <v>0</v>
      </c>
      <c r="L17" s="31">
        <f>IF(J17&lt;0,0,J17)</f>
        <v>0</v>
      </c>
      <c r="M17" s="30"/>
    </row>
    <row r="18" spans="1:13" ht="12.75">
      <c r="A18" s="30">
        <v>16</v>
      </c>
      <c r="B18" s="26">
        <v>19585</v>
      </c>
      <c r="C18" s="26" t="s">
        <v>421</v>
      </c>
      <c r="D18" s="26" t="s">
        <v>17</v>
      </c>
      <c r="E18" s="37">
        <v>208</v>
      </c>
      <c r="F18" s="30">
        <f t="shared" si="0"/>
        <v>0</v>
      </c>
      <c r="G18" s="26">
        <v>2516</v>
      </c>
      <c r="H18" s="30">
        <f t="shared" si="1"/>
        <v>2516</v>
      </c>
      <c r="I18" s="30"/>
      <c r="J18" s="31">
        <f t="shared" si="2"/>
        <v>-6</v>
      </c>
      <c r="K18" s="37">
        <v>0</v>
      </c>
      <c r="L18" s="31">
        <f>IF(J18&gt;38,38,J18)</f>
        <v>-6</v>
      </c>
      <c r="M18" s="30"/>
    </row>
    <row r="19" spans="1:13" ht="12.75">
      <c r="A19" s="30">
        <v>17</v>
      </c>
      <c r="B19" s="30">
        <v>17199</v>
      </c>
      <c r="C19" s="30" t="s">
        <v>44</v>
      </c>
      <c r="D19" s="26" t="s">
        <v>24</v>
      </c>
      <c r="E19" s="37">
        <v>210</v>
      </c>
      <c r="F19" s="30">
        <f t="shared" si="0"/>
        <v>0</v>
      </c>
      <c r="G19" s="26">
        <v>2515</v>
      </c>
      <c r="H19" s="30">
        <f t="shared" si="1"/>
        <v>2515</v>
      </c>
      <c r="I19" s="30"/>
      <c r="J19" s="31">
        <f t="shared" si="2"/>
        <v>-7.5</v>
      </c>
      <c r="K19" s="37">
        <v>0</v>
      </c>
      <c r="L19" s="31">
        <f>IF(J19&lt;0,0,J19)</f>
        <v>0</v>
      </c>
      <c r="M19" s="30"/>
    </row>
    <row r="20" spans="1:13" ht="12.75">
      <c r="A20" s="30">
        <v>18</v>
      </c>
      <c r="B20" s="26">
        <v>1169</v>
      </c>
      <c r="C20" s="26" t="s">
        <v>22</v>
      </c>
      <c r="D20" t="s">
        <v>12</v>
      </c>
      <c r="E20" s="26">
        <v>213</v>
      </c>
      <c r="F20" s="30">
        <f t="shared" si="0"/>
        <v>0</v>
      </c>
      <c r="G20" s="26">
        <v>2447</v>
      </c>
      <c r="H20" s="26">
        <f t="shared" si="1"/>
        <v>2447</v>
      </c>
      <c r="I20" s="26"/>
      <c r="J20" s="27">
        <f t="shared" si="2"/>
        <v>-9.75</v>
      </c>
      <c r="K20" s="37">
        <v>0</v>
      </c>
      <c r="L20" s="27">
        <f>IF(J20&gt;38,38,J20)</f>
        <v>-9.75</v>
      </c>
      <c r="M20" s="30"/>
    </row>
    <row r="21" spans="1:13" ht="12.75">
      <c r="A21" s="30">
        <v>19</v>
      </c>
      <c r="B21" s="26">
        <v>19333</v>
      </c>
      <c r="C21" s="26" t="s">
        <v>493</v>
      </c>
      <c r="D21" s="26" t="s">
        <v>19</v>
      </c>
      <c r="E21" s="37">
        <v>198</v>
      </c>
      <c r="F21" s="30">
        <f t="shared" si="0"/>
        <v>24</v>
      </c>
      <c r="G21" s="30">
        <v>2423</v>
      </c>
      <c r="H21" s="30">
        <f t="shared" si="1"/>
        <v>2447</v>
      </c>
      <c r="I21" s="30"/>
      <c r="J21" s="31">
        <f t="shared" si="2"/>
        <v>1.5</v>
      </c>
      <c r="K21" s="37">
        <v>2</v>
      </c>
      <c r="L21" s="31">
        <f>IF(J21&lt;0,0,J21)</f>
        <v>1.5</v>
      </c>
      <c r="M21" s="30"/>
    </row>
    <row r="22" spans="1:13" ht="12.75">
      <c r="A22" s="30">
        <v>20</v>
      </c>
      <c r="B22" s="30">
        <v>21089</v>
      </c>
      <c r="C22" s="30" t="s">
        <v>25</v>
      </c>
      <c r="D22" s="30" t="s">
        <v>19</v>
      </c>
      <c r="E22" s="37">
        <v>181</v>
      </c>
      <c r="F22" s="30">
        <f t="shared" si="0"/>
        <v>168</v>
      </c>
      <c r="G22" s="26">
        <v>2270</v>
      </c>
      <c r="H22" s="30">
        <f t="shared" si="1"/>
        <v>2438</v>
      </c>
      <c r="I22" s="30"/>
      <c r="J22" s="31">
        <f t="shared" si="2"/>
        <v>14.25</v>
      </c>
      <c r="K22" s="37">
        <v>14</v>
      </c>
      <c r="L22" s="31">
        <f>IF(J22&lt;0,0,J22)</f>
        <v>14.25</v>
      </c>
      <c r="M22" s="30"/>
    </row>
    <row r="23" spans="1:13" ht="12.75">
      <c r="A23" s="30">
        <v>21</v>
      </c>
      <c r="B23" s="30">
        <v>17085</v>
      </c>
      <c r="C23" s="30" t="s">
        <v>37</v>
      </c>
      <c r="D23" s="30" t="s">
        <v>14</v>
      </c>
      <c r="E23" s="37">
        <v>190</v>
      </c>
      <c r="F23" s="30">
        <f t="shared" si="0"/>
        <v>96</v>
      </c>
      <c r="G23" s="30">
        <v>2338</v>
      </c>
      <c r="H23" s="30">
        <f t="shared" si="1"/>
        <v>2434</v>
      </c>
      <c r="I23" s="30"/>
      <c r="J23" s="31">
        <f t="shared" si="2"/>
        <v>7.5</v>
      </c>
      <c r="K23" s="37">
        <v>8</v>
      </c>
      <c r="L23" s="31">
        <f>IF(J23&lt;0,0,J23)</f>
        <v>7.5</v>
      </c>
      <c r="M23" s="30"/>
    </row>
    <row r="24" spans="1:13" ht="12.75">
      <c r="A24" s="30">
        <v>22</v>
      </c>
      <c r="B24" s="30">
        <v>22575</v>
      </c>
      <c r="C24" s="26" t="s">
        <v>382</v>
      </c>
      <c r="D24" s="30" t="s">
        <v>12</v>
      </c>
      <c r="E24" s="37">
        <v>215</v>
      </c>
      <c r="F24" s="30">
        <f t="shared" si="0"/>
        <v>0</v>
      </c>
      <c r="G24" s="30">
        <v>2429</v>
      </c>
      <c r="H24" s="30">
        <f t="shared" si="1"/>
        <v>2429</v>
      </c>
      <c r="I24" s="30"/>
      <c r="J24" s="31">
        <f t="shared" si="2"/>
        <v>-11.25</v>
      </c>
      <c r="K24" s="37">
        <v>0</v>
      </c>
      <c r="L24" s="31">
        <f aca="true" t="shared" si="3" ref="L24:L29">IF(J24&gt;38,38,J24)</f>
        <v>-11.25</v>
      </c>
      <c r="M24" s="30"/>
    </row>
    <row r="25" spans="1:13" ht="12.75">
      <c r="A25" s="30">
        <v>23</v>
      </c>
      <c r="B25" s="37">
        <v>23395</v>
      </c>
      <c r="C25" s="37" t="s">
        <v>354</v>
      </c>
      <c r="D25" s="37" t="s">
        <v>12</v>
      </c>
      <c r="E25" s="37">
        <v>182</v>
      </c>
      <c r="F25" s="30">
        <f t="shared" si="0"/>
        <v>168</v>
      </c>
      <c r="G25" s="26">
        <v>2251</v>
      </c>
      <c r="H25" s="30">
        <f t="shared" si="1"/>
        <v>2419</v>
      </c>
      <c r="I25" s="30"/>
      <c r="J25" s="31">
        <f t="shared" si="2"/>
        <v>13.5</v>
      </c>
      <c r="K25" s="37">
        <v>14</v>
      </c>
      <c r="L25" s="31">
        <f t="shared" si="3"/>
        <v>13.5</v>
      </c>
      <c r="M25" s="30"/>
    </row>
    <row r="26" spans="1:13" ht="12.75">
      <c r="A26" s="30">
        <v>24</v>
      </c>
      <c r="B26" s="37">
        <v>23345</v>
      </c>
      <c r="C26" s="37" t="s">
        <v>351</v>
      </c>
      <c r="D26" s="37" t="s">
        <v>19</v>
      </c>
      <c r="E26" s="37">
        <v>163</v>
      </c>
      <c r="F26" s="30">
        <f t="shared" si="0"/>
        <v>336</v>
      </c>
      <c r="G26" s="37">
        <v>2082</v>
      </c>
      <c r="H26" s="30">
        <f t="shared" si="1"/>
        <v>2418</v>
      </c>
      <c r="I26" s="30"/>
      <c r="J26" s="31">
        <f t="shared" si="2"/>
        <v>27.75</v>
      </c>
      <c r="K26" s="37">
        <v>28</v>
      </c>
      <c r="L26" s="31">
        <f t="shared" si="3"/>
        <v>27.75</v>
      </c>
      <c r="M26" s="30"/>
    </row>
    <row r="27" spans="1:13" ht="12.75">
      <c r="A27" s="30">
        <v>25</v>
      </c>
      <c r="B27" s="26">
        <v>17312</v>
      </c>
      <c r="C27" s="26" t="s">
        <v>20</v>
      </c>
      <c r="D27" s="26" t="s">
        <v>17</v>
      </c>
      <c r="E27" s="37">
        <v>202</v>
      </c>
      <c r="F27" s="30">
        <f t="shared" si="0"/>
        <v>0</v>
      </c>
      <c r="G27" s="26">
        <v>2414</v>
      </c>
      <c r="H27" s="30">
        <f t="shared" si="1"/>
        <v>2414</v>
      </c>
      <c r="I27" s="30"/>
      <c r="J27" s="31">
        <f t="shared" si="2"/>
        <v>-1.5</v>
      </c>
      <c r="K27" s="37">
        <v>0</v>
      </c>
      <c r="L27" s="31">
        <f t="shared" si="3"/>
        <v>-1.5</v>
      </c>
      <c r="M27" s="30"/>
    </row>
    <row r="28" spans="1:13" ht="12.75">
      <c r="A28" s="30">
        <v>26</v>
      </c>
      <c r="B28" s="37">
        <v>23304</v>
      </c>
      <c r="C28" s="37" t="s">
        <v>348</v>
      </c>
      <c r="D28" s="37" t="s">
        <v>17</v>
      </c>
      <c r="E28" s="37">
        <v>189</v>
      </c>
      <c r="F28" s="30">
        <f t="shared" si="0"/>
        <v>96</v>
      </c>
      <c r="G28" s="26">
        <v>2316</v>
      </c>
      <c r="H28" s="30">
        <f t="shared" si="1"/>
        <v>2412</v>
      </c>
      <c r="I28" s="26"/>
      <c r="J28" s="31">
        <f t="shared" si="2"/>
        <v>8.25</v>
      </c>
      <c r="K28" s="37">
        <v>8</v>
      </c>
      <c r="L28" s="31">
        <f t="shared" si="3"/>
        <v>8.25</v>
      </c>
      <c r="M28" s="30"/>
    </row>
    <row r="29" spans="1:13" ht="12.75">
      <c r="A29" s="30">
        <v>27</v>
      </c>
      <c r="B29" s="37">
        <v>23274</v>
      </c>
      <c r="C29" s="37" t="s">
        <v>342</v>
      </c>
      <c r="D29" s="37" t="s">
        <v>19</v>
      </c>
      <c r="E29" s="37">
        <v>187</v>
      </c>
      <c r="F29" s="30">
        <f t="shared" si="0"/>
        <v>120</v>
      </c>
      <c r="G29" s="30">
        <v>2276</v>
      </c>
      <c r="H29" s="30">
        <f t="shared" si="1"/>
        <v>2396</v>
      </c>
      <c r="I29" s="30"/>
      <c r="J29" s="31">
        <f t="shared" si="2"/>
        <v>9.75</v>
      </c>
      <c r="K29" s="37">
        <v>10</v>
      </c>
      <c r="L29" s="31">
        <f t="shared" si="3"/>
        <v>9.75</v>
      </c>
      <c r="M29" s="30"/>
    </row>
    <row r="30" spans="1:13" ht="12.75">
      <c r="A30" s="30">
        <v>28</v>
      </c>
      <c r="B30" s="30">
        <v>17152</v>
      </c>
      <c r="C30" s="30" t="s">
        <v>28</v>
      </c>
      <c r="D30" s="30" t="s">
        <v>14</v>
      </c>
      <c r="E30" s="37">
        <v>200</v>
      </c>
      <c r="F30" s="30">
        <f t="shared" si="0"/>
        <v>0</v>
      </c>
      <c r="G30" s="26">
        <v>2395</v>
      </c>
      <c r="H30" s="30">
        <f t="shared" si="1"/>
        <v>2395</v>
      </c>
      <c r="I30" s="30"/>
      <c r="J30" s="31">
        <f t="shared" si="2"/>
        <v>0</v>
      </c>
      <c r="K30" s="37">
        <v>0</v>
      </c>
      <c r="L30" s="31">
        <f>IF(J30&lt;0,0,J30)</f>
        <v>0</v>
      </c>
      <c r="M30" s="30"/>
    </row>
    <row r="31" spans="1:13" ht="12.75">
      <c r="A31" s="30">
        <v>29</v>
      </c>
      <c r="B31" s="26">
        <v>24953</v>
      </c>
      <c r="C31" s="26" t="s">
        <v>554</v>
      </c>
      <c r="D31" s="26" t="s">
        <v>19</v>
      </c>
      <c r="E31" s="37">
        <v>201</v>
      </c>
      <c r="F31" s="30">
        <f t="shared" si="0"/>
        <v>0</v>
      </c>
      <c r="G31" s="30">
        <v>2392</v>
      </c>
      <c r="H31" s="30">
        <f t="shared" si="1"/>
        <v>2392</v>
      </c>
      <c r="I31" s="30"/>
      <c r="J31" s="31">
        <f t="shared" si="2"/>
        <v>-0.75</v>
      </c>
      <c r="K31" s="37">
        <v>0</v>
      </c>
      <c r="L31" s="31">
        <f aca="true" t="shared" si="4" ref="L31:L40">IF(J31&gt;38,38,J31)</f>
        <v>-0.75</v>
      </c>
      <c r="M31" s="30"/>
    </row>
    <row r="32" spans="1:13" ht="12.75">
      <c r="A32" s="30">
        <v>30</v>
      </c>
      <c r="B32" s="30">
        <v>21960</v>
      </c>
      <c r="C32" s="30" t="s">
        <v>154</v>
      </c>
      <c r="D32" s="30" t="s">
        <v>57</v>
      </c>
      <c r="E32" s="30">
        <v>180</v>
      </c>
      <c r="F32" s="30">
        <f t="shared" si="0"/>
        <v>180</v>
      </c>
      <c r="G32" s="30">
        <v>2208</v>
      </c>
      <c r="H32" s="30">
        <f t="shared" si="1"/>
        <v>2388</v>
      </c>
      <c r="I32" s="30"/>
      <c r="J32" s="31">
        <f t="shared" si="2"/>
        <v>15</v>
      </c>
      <c r="K32" s="37">
        <v>15</v>
      </c>
      <c r="L32" s="31">
        <f t="shared" si="4"/>
        <v>15</v>
      </c>
      <c r="M32" s="30"/>
    </row>
    <row r="33" spans="1:13" ht="12.75">
      <c r="A33" s="30">
        <v>31</v>
      </c>
      <c r="B33" s="37">
        <v>23260</v>
      </c>
      <c r="C33" s="37" t="s">
        <v>347</v>
      </c>
      <c r="D33" s="37" t="s">
        <v>17</v>
      </c>
      <c r="E33" s="37">
        <v>183</v>
      </c>
      <c r="F33" s="30">
        <f t="shared" si="0"/>
        <v>156</v>
      </c>
      <c r="G33" s="30">
        <v>2216</v>
      </c>
      <c r="H33" s="30">
        <f t="shared" si="1"/>
        <v>2372</v>
      </c>
      <c r="I33" s="30"/>
      <c r="J33" s="31">
        <f t="shared" si="2"/>
        <v>12.75</v>
      </c>
      <c r="K33" s="37">
        <v>13</v>
      </c>
      <c r="L33" s="31">
        <f t="shared" si="4"/>
        <v>12.75</v>
      </c>
      <c r="M33" s="30"/>
    </row>
    <row r="34" spans="1:13" ht="12.75">
      <c r="A34" s="30">
        <v>32</v>
      </c>
      <c r="B34" s="26">
        <v>1058</v>
      </c>
      <c r="C34" s="26" t="s">
        <v>40</v>
      </c>
      <c r="D34" s="26" t="s">
        <v>24</v>
      </c>
      <c r="E34" s="26">
        <v>200</v>
      </c>
      <c r="F34" s="30">
        <f t="shared" si="0"/>
        <v>0</v>
      </c>
      <c r="G34" s="26">
        <v>2353</v>
      </c>
      <c r="H34" s="26">
        <f t="shared" si="1"/>
        <v>2353</v>
      </c>
      <c r="I34" s="26"/>
      <c r="J34" s="27">
        <f t="shared" si="2"/>
        <v>0</v>
      </c>
      <c r="K34" s="37">
        <v>0</v>
      </c>
      <c r="L34" s="27">
        <f t="shared" si="4"/>
        <v>0</v>
      </c>
      <c r="M34" s="30"/>
    </row>
    <row r="35" spans="1:13" ht="12.75">
      <c r="A35" s="30">
        <v>33</v>
      </c>
      <c r="B35" s="30">
        <v>17070</v>
      </c>
      <c r="C35" s="30" t="s">
        <v>147</v>
      </c>
      <c r="D35" s="30" t="s">
        <v>14</v>
      </c>
      <c r="E35" s="37">
        <v>173</v>
      </c>
      <c r="F35" s="30">
        <f t="shared" si="0"/>
        <v>240</v>
      </c>
      <c r="G35" s="30">
        <v>2083</v>
      </c>
      <c r="H35" s="30">
        <f t="shared" si="1"/>
        <v>2323</v>
      </c>
      <c r="I35" s="30"/>
      <c r="J35" s="31">
        <f t="shared" si="2"/>
        <v>20.25</v>
      </c>
      <c r="K35" s="37">
        <v>20</v>
      </c>
      <c r="L35" s="31">
        <f t="shared" si="4"/>
        <v>20.25</v>
      </c>
      <c r="M35" s="30"/>
    </row>
    <row r="36" spans="1:13" ht="12.75">
      <c r="A36" s="30">
        <v>34</v>
      </c>
      <c r="B36" s="30">
        <v>22286</v>
      </c>
      <c r="C36" s="30" t="s">
        <v>145</v>
      </c>
      <c r="D36" s="30" t="s">
        <v>57</v>
      </c>
      <c r="E36" s="37">
        <v>176</v>
      </c>
      <c r="F36" s="30">
        <f t="shared" si="0"/>
        <v>216</v>
      </c>
      <c r="G36" s="26">
        <v>2070</v>
      </c>
      <c r="H36" s="30">
        <f t="shared" si="1"/>
        <v>2286</v>
      </c>
      <c r="I36" s="30"/>
      <c r="J36" s="31">
        <f t="shared" si="2"/>
        <v>18</v>
      </c>
      <c r="K36" s="37">
        <v>18</v>
      </c>
      <c r="L36" s="31">
        <f t="shared" si="4"/>
        <v>18</v>
      </c>
      <c r="M36" s="30"/>
    </row>
    <row r="37" spans="1:13" ht="12.75">
      <c r="A37" s="30">
        <v>35</v>
      </c>
      <c r="B37" s="30">
        <v>17161</v>
      </c>
      <c r="C37" s="30" t="s">
        <v>41</v>
      </c>
      <c r="D37" s="30" t="s">
        <v>14</v>
      </c>
      <c r="E37" s="37">
        <v>195</v>
      </c>
      <c r="F37" s="30">
        <f t="shared" si="0"/>
        <v>48</v>
      </c>
      <c r="G37" s="30">
        <v>2225</v>
      </c>
      <c r="H37" s="30">
        <f t="shared" si="1"/>
        <v>2273</v>
      </c>
      <c r="I37" s="30"/>
      <c r="J37" s="31">
        <f t="shared" si="2"/>
        <v>3.75</v>
      </c>
      <c r="K37" s="37">
        <v>4</v>
      </c>
      <c r="L37" s="31">
        <f t="shared" si="4"/>
        <v>3.75</v>
      </c>
      <c r="M37" s="30"/>
    </row>
    <row r="38" spans="1:13" ht="12.75">
      <c r="A38" s="30">
        <v>36</v>
      </c>
      <c r="B38" s="30">
        <v>22517</v>
      </c>
      <c r="C38" s="30" t="s">
        <v>213</v>
      </c>
      <c r="D38" s="30" t="s">
        <v>17</v>
      </c>
      <c r="E38" s="37">
        <v>203</v>
      </c>
      <c r="F38" s="30">
        <f t="shared" si="0"/>
        <v>0</v>
      </c>
      <c r="G38" s="30">
        <v>2263</v>
      </c>
      <c r="H38" s="30">
        <f t="shared" si="1"/>
        <v>2263</v>
      </c>
      <c r="I38" s="30"/>
      <c r="J38" s="31">
        <f t="shared" si="2"/>
        <v>-2.25</v>
      </c>
      <c r="K38" s="37">
        <v>0</v>
      </c>
      <c r="L38" s="31">
        <f t="shared" si="4"/>
        <v>-2.25</v>
      </c>
      <c r="M38" s="30"/>
    </row>
    <row r="39" spans="1:13" ht="12.75">
      <c r="A39" s="30">
        <v>37</v>
      </c>
      <c r="B39" s="30">
        <v>21703</v>
      </c>
      <c r="C39" s="26" t="s">
        <v>475</v>
      </c>
      <c r="D39" s="30" t="s">
        <v>19</v>
      </c>
      <c r="E39" s="30">
        <v>190</v>
      </c>
      <c r="F39" s="30">
        <f t="shared" si="0"/>
        <v>96</v>
      </c>
      <c r="G39" s="26">
        <v>2146</v>
      </c>
      <c r="H39" s="30">
        <f t="shared" si="1"/>
        <v>2242</v>
      </c>
      <c r="I39" s="30"/>
      <c r="J39" s="31">
        <f t="shared" si="2"/>
        <v>7.5</v>
      </c>
      <c r="K39" s="37">
        <v>8</v>
      </c>
      <c r="L39" s="31">
        <f t="shared" si="4"/>
        <v>7.5</v>
      </c>
      <c r="M39" s="30"/>
    </row>
    <row r="40" spans="1:13" ht="12.75">
      <c r="A40" s="30">
        <v>38</v>
      </c>
      <c r="B40" s="30">
        <v>20374</v>
      </c>
      <c r="C40" s="30" t="s">
        <v>142</v>
      </c>
      <c r="D40" s="26" t="s">
        <v>14</v>
      </c>
      <c r="E40" s="37">
        <v>183</v>
      </c>
      <c r="F40" s="30">
        <f t="shared" si="0"/>
        <v>156</v>
      </c>
      <c r="G40" s="30">
        <v>2014</v>
      </c>
      <c r="H40" s="30">
        <f t="shared" si="1"/>
        <v>2170</v>
      </c>
      <c r="I40" s="30"/>
      <c r="J40" s="31">
        <f t="shared" si="2"/>
        <v>12.75</v>
      </c>
      <c r="K40" s="37">
        <v>13</v>
      </c>
      <c r="L40" s="31">
        <f t="shared" si="4"/>
        <v>12.75</v>
      </c>
      <c r="M40" s="30"/>
    </row>
    <row r="41" spans="1:13" ht="12.75">
      <c r="A41" s="30">
        <v>39</v>
      </c>
      <c r="B41" s="30">
        <v>17116</v>
      </c>
      <c r="C41" s="30" t="s">
        <v>30</v>
      </c>
      <c r="D41" s="30" t="s">
        <v>17</v>
      </c>
      <c r="E41" s="37">
        <v>198</v>
      </c>
      <c r="F41" s="30">
        <f t="shared" si="0"/>
        <v>24</v>
      </c>
      <c r="G41" s="30">
        <v>2142</v>
      </c>
      <c r="H41" s="30">
        <f t="shared" si="1"/>
        <v>2166</v>
      </c>
      <c r="I41" s="30"/>
      <c r="J41" s="31">
        <f t="shared" si="2"/>
        <v>1.5</v>
      </c>
      <c r="K41" s="37">
        <v>2</v>
      </c>
      <c r="L41" s="31">
        <f>IF(J41&lt;0,0,J41)</f>
        <v>1.5</v>
      </c>
      <c r="M41" s="3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R39"/>
  <sheetViews>
    <sheetView zoomScalePageLayoutView="0" workbookViewId="0" topLeftCell="B1">
      <selection activeCell="B31" sqref="B31"/>
    </sheetView>
  </sheetViews>
  <sheetFormatPr defaultColWidth="9.140625" defaultRowHeight="12.75"/>
  <cols>
    <col min="1" max="1" width="4.140625" style="0" hidden="1" customWidth="1"/>
    <col min="2" max="2" width="20.421875" style="0" customWidth="1"/>
    <col min="3" max="3" width="10.421875" style="0" customWidth="1"/>
    <col min="4" max="17" width="6.57421875" style="0" customWidth="1"/>
    <col min="18" max="18" width="7.28125" style="0" customWidth="1"/>
  </cols>
  <sheetData>
    <row r="1" spans="1:5" s="90" customFormat="1" ht="26.25">
      <c r="A1" s="90" t="s">
        <v>398</v>
      </c>
      <c r="E1" s="90" t="s">
        <v>561</v>
      </c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 t="s">
        <v>0</v>
      </c>
      <c r="B3" s="3" t="s">
        <v>2</v>
      </c>
      <c r="C3" s="3" t="s">
        <v>3</v>
      </c>
      <c r="D3" s="67" t="s">
        <v>459</v>
      </c>
      <c r="E3" s="67" t="s">
        <v>460</v>
      </c>
      <c r="F3" s="67" t="s">
        <v>461</v>
      </c>
      <c r="G3" s="67" t="s">
        <v>462</v>
      </c>
      <c r="H3" s="67" t="s">
        <v>463</v>
      </c>
      <c r="I3" s="67" t="s">
        <v>464</v>
      </c>
      <c r="J3" s="67" t="s">
        <v>465</v>
      </c>
      <c r="K3" s="67" t="s">
        <v>466</v>
      </c>
      <c r="L3" s="67" t="s">
        <v>467</v>
      </c>
      <c r="M3" s="67" t="s">
        <v>468</v>
      </c>
      <c r="N3" s="67" t="s">
        <v>469</v>
      </c>
      <c r="O3" s="67" t="s">
        <v>470</v>
      </c>
      <c r="P3" s="67" t="s">
        <v>471</v>
      </c>
      <c r="Q3" s="3"/>
    </row>
    <row r="4" spans="1:18" ht="12.75">
      <c r="A4" s="6"/>
      <c r="B4" s="6"/>
      <c r="C4" s="6"/>
      <c r="D4" s="10" t="s">
        <v>441</v>
      </c>
      <c r="E4" s="68" t="s">
        <v>472</v>
      </c>
      <c r="F4" s="10" t="s">
        <v>442</v>
      </c>
      <c r="G4" s="10" t="s">
        <v>443</v>
      </c>
      <c r="H4" s="68" t="s">
        <v>17</v>
      </c>
      <c r="I4" s="10" t="s">
        <v>444</v>
      </c>
      <c r="J4" s="10" t="s">
        <v>445</v>
      </c>
      <c r="K4" s="10" t="s">
        <v>441</v>
      </c>
      <c r="L4" s="10" t="s">
        <v>443</v>
      </c>
      <c r="M4" s="68" t="s">
        <v>473</v>
      </c>
      <c r="N4" s="68" t="s">
        <v>17</v>
      </c>
      <c r="O4" s="10" t="s">
        <v>446</v>
      </c>
      <c r="P4" s="10" t="s">
        <v>443</v>
      </c>
      <c r="Q4" s="3"/>
      <c r="R4" s="26" t="s">
        <v>380</v>
      </c>
    </row>
    <row r="5" spans="1:18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 t="s">
        <v>296</v>
      </c>
      <c r="R5" s="59" t="s">
        <v>381</v>
      </c>
    </row>
    <row r="6" spans="1:18" ht="12.75">
      <c r="A6" s="3"/>
      <c r="B6" s="9" t="s">
        <v>379</v>
      </c>
      <c r="C6" s="9" t="s">
        <v>19</v>
      </c>
      <c r="D6" s="10">
        <v>2</v>
      </c>
      <c r="E6" s="10"/>
      <c r="F6" s="10"/>
      <c r="G6" s="10">
        <v>2</v>
      </c>
      <c r="H6" s="10">
        <v>2</v>
      </c>
      <c r="I6" s="10"/>
      <c r="J6" s="10">
        <v>1</v>
      </c>
      <c r="K6" s="11">
        <v>2</v>
      </c>
      <c r="L6" s="10">
        <v>2</v>
      </c>
      <c r="M6" s="10">
        <v>2</v>
      </c>
      <c r="N6" s="10"/>
      <c r="O6" s="10"/>
      <c r="P6" s="10"/>
      <c r="Q6" s="8">
        <f aca="true" t="shared" si="0" ref="Q6:Q13">SUM(D6:P6)</f>
        <v>13</v>
      </c>
      <c r="R6">
        <v>5</v>
      </c>
    </row>
    <row r="7" spans="1:18" ht="12.75">
      <c r="A7" s="3"/>
      <c r="B7" s="9" t="s">
        <v>46</v>
      </c>
      <c r="C7" s="9" t="s">
        <v>24</v>
      </c>
      <c r="D7" s="10">
        <v>1</v>
      </c>
      <c r="E7" s="10">
        <v>2</v>
      </c>
      <c r="F7" s="10">
        <v>2</v>
      </c>
      <c r="G7" s="10"/>
      <c r="H7" s="10"/>
      <c r="I7" s="10"/>
      <c r="J7" s="10"/>
      <c r="K7" s="11">
        <v>1</v>
      </c>
      <c r="L7" s="10">
        <v>2</v>
      </c>
      <c r="M7" s="10"/>
      <c r="N7" s="10"/>
      <c r="O7" s="10"/>
      <c r="P7" s="10">
        <v>2</v>
      </c>
      <c r="Q7" s="8">
        <f t="shared" si="0"/>
        <v>10</v>
      </c>
      <c r="R7">
        <v>4</v>
      </c>
    </row>
    <row r="8" spans="1:18" ht="12.75">
      <c r="A8" s="3"/>
      <c r="B8" s="9" t="s">
        <v>135</v>
      </c>
      <c r="C8" s="9" t="s">
        <v>12</v>
      </c>
      <c r="D8" s="10"/>
      <c r="E8" s="10"/>
      <c r="F8" s="10"/>
      <c r="G8" s="10">
        <v>1</v>
      </c>
      <c r="H8" s="10">
        <v>2</v>
      </c>
      <c r="I8" s="10"/>
      <c r="J8" s="10"/>
      <c r="K8" s="11"/>
      <c r="L8" s="10">
        <v>1</v>
      </c>
      <c r="M8" s="10">
        <v>2</v>
      </c>
      <c r="N8" s="10"/>
      <c r="O8" s="10"/>
      <c r="P8" s="10"/>
      <c r="Q8" s="8">
        <f t="shared" si="0"/>
        <v>6</v>
      </c>
      <c r="R8">
        <v>3</v>
      </c>
    </row>
    <row r="9" spans="1:18" ht="13.5" thickBot="1">
      <c r="A9" s="3"/>
      <c r="B9" s="77" t="s">
        <v>506</v>
      </c>
      <c r="C9" s="77" t="s">
        <v>12</v>
      </c>
      <c r="D9" s="87"/>
      <c r="E9" s="87"/>
      <c r="F9" s="87"/>
      <c r="G9" s="87"/>
      <c r="H9" s="87"/>
      <c r="I9" s="87">
        <v>2</v>
      </c>
      <c r="J9" s="87">
        <v>2</v>
      </c>
      <c r="K9" s="87"/>
      <c r="L9" s="87"/>
      <c r="M9" s="87">
        <v>2</v>
      </c>
      <c r="N9" s="87"/>
      <c r="O9" s="87"/>
      <c r="P9" s="87"/>
      <c r="Q9" s="88">
        <f t="shared" si="0"/>
        <v>6</v>
      </c>
      <c r="R9" s="89">
        <v>3</v>
      </c>
    </row>
    <row r="10" spans="1:18" ht="12.75">
      <c r="A10" s="3"/>
      <c r="B10" s="74" t="s">
        <v>433</v>
      </c>
      <c r="C10" s="74" t="s">
        <v>24</v>
      </c>
      <c r="D10" s="84">
        <v>1</v>
      </c>
      <c r="E10" s="84"/>
      <c r="F10" s="84"/>
      <c r="G10" s="84"/>
      <c r="H10" s="84"/>
      <c r="I10" s="84"/>
      <c r="J10" s="84"/>
      <c r="K10" s="85">
        <v>1</v>
      </c>
      <c r="L10" s="84"/>
      <c r="M10" s="84"/>
      <c r="N10" s="84"/>
      <c r="O10" s="84"/>
      <c r="P10" s="84"/>
      <c r="Q10" s="86">
        <f t="shared" si="0"/>
        <v>2</v>
      </c>
      <c r="R10">
        <v>2</v>
      </c>
    </row>
    <row r="11" spans="1:18" ht="12.75">
      <c r="A11" s="3"/>
      <c r="B11" s="9" t="s">
        <v>415</v>
      </c>
      <c r="C11" s="9" t="s">
        <v>17</v>
      </c>
      <c r="D11" s="10"/>
      <c r="E11" s="10"/>
      <c r="F11" s="10"/>
      <c r="G11" s="10"/>
      <c r="H11" s="10"/>
      <c r="I11" s="10">
        <v>2</v>
      </c>
      <c r="J11" s="10"/>
      <c r="K11" s="11"/>
      <c r="L11" s="10"/>
      <c r="M11" s="10"/>
      <c r="N11" s="10"/>
      <c r="O11" s="10"/>
      <c r="P11" s="10"/>
      <c r="Q11" s="8">
        <f t="shared" si="0"/>
        <v>2</v>
      </c>
      <c r="R11">
        <v>1</v>
      </c>
    </row>
    <row r="12" spans="1:18" ht="12.75">
      <c r="A12" s="3"/>
      <c r="B12" s="9" t="s">
        <v>537</v>
      </c>
      <c r="C12" s="9" t="s">
        <v>19</v>
      </c>
      <c r="D12" s="10"/>
      <c r="E12" s="10"/>
      <c r="F12" s="10"/>
      <c r="G12" s="10">
        <v>2</v>
      </c>
      <c r="H12" s="10"/>
      <c r="I12" s="10"/>
      <c r="J12" s="10"/>
      <c r="K12" s="10"/>
      <c r="L12" s="10"/>
      <c r="M12" s="10"/>
      <c r="N12" s="10"/>
      <c r="O12" s="10"/>
      <c r="P12" s="10"/>
      <c r="Q12" s="8">
        <f t="shared" si="0"/>
        <v>2</v>
      </c>
      <c r="R12">
        <v>1</v>
      </c>
    </row>
    <row r="13" spans="1:18" ht="12.75">
      <c r="A13" s="3"/>
      <c r="B13" s="3" t="s">
        <v>513</v>
      </c>
      <c r="C13" s="3" t="s">
        <v>19</v>
      </c>
      <c r="D13" s="3"/>
      <c r="E13" s="3"/>
      <c r="F13" s="3"/>
      <c r="G13" s="3"/>
      <c r="H13" s="3"/>
      <c r="I13" s="10"/>
      <c r="J13" s="10">
        <v>1</v>
      </c>
      <c r="K13" s="10"/>
      <c r="L13" s="10"/>
      <c r="M13" s="10"/>
      <c r="N13" s="10"/>
      <c r="O13" s="10"/>
      <c r="P13" s="3"/>
      <c r="Q13" s="8">
        <f t="shared" si="0"/>
        <v>1</v>
      </c>
      <c r="R13">
        <v>1</v>
      </c>
    </row>
    <row r="14" spans="1:18" ht="12.75">
      <c r="A14" s="3"/>
      <c r="B14" s="9" t="s">
        <v>510</v>
      </c>
      <c r="C14" s="9" t="s">
        <v>34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1</v>
      </c>
      <c r="N14" s="10"/>
      <c r="O14" s="10"/>
      <c r="P14" s="10"/>
      <c r="Q14" s="8">
        <f aca="true" t="shared" si="1" ref="Q14:Q22">SUM(D14:P14)</f>
        <v>1</v>
      </c>
      <c r="R14">
        <v>1</v>
      </c>
    </row>
    <row r="15" spans="1:17" ht="12.75">
      <c r="A15" s="3"/>
      <c r="B15" s="9"/>
      <c r="C15" s="9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82" t="s">
        <v>560</v>
      </c>
      <c r="O15" s="83"/>
      <c r="P15" s="10"/>
      <c r="Q15" s="8">
        <f t="shared" si="1"/>
        <v>0</v>
      </c>
    </row>
    <row r="16" spans="1:17" ht="12.75">
      <c r="A16" s="3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>
        <f t="shared" si="1"/>
        <v>0</v>
      </c>
    </row>
    <row r="17" spans="1:17" ht="12.75">
      <c r="A17" s="3"/>
      <c r="B17" s="9"/>
      <c r="C17" s="9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10"/>
      <c r="Q17" s="8">
        <f t="shared" si="1"/>
        <v>0</v>
      </c>
    </row>
    <row r="18" spans="1:17" ht="12.75">
      <c r="A18" s="3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>
        <f t="shared" si="1"/>
        <v>0</v>
      </c>
    </row>
    <row r="19" spans="1:17" ht="12.75">
      <c r="A19" s="3"/>
      <c r="B19" s="3"/>
      <c r="C19" s="3"/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8">
        <f t="shared" si="1"/>
        <v>0</v>
      </c>
    </row>
    <row r="20" spans="1:17" ht="12.75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8">
        <f t="shared" si="1"/>
        <v>0</v>
      </c>
    </row>
    <row r="21" spans="1:17" ht="12.75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8">
        <f t="shared" si="1"/>
        <v>0</v>
      </c>
    </row>
    <row r="22" spans="1:17" ht="12.75">
      <c r="A22" s="3"/>
      <c r="B22" s="3"/>
      <c r="C22" s="3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8">
        <f t="shared" si="1"/>
        <v>0</v>
      </c>
    </row>
    <row r="23" spans="1:17" ht="12.75">
      <c r="A23" s="3"/>
      <c r="B23" s="3"/>
      <c r="C23" s="3"/>
      <c r="D23" s="10"/>
      <c r="E23" s="10"/>
      <c r="F23" s="10"/>
      <c r="G23" s="10"/>
      <c r="H23" s="10"/>
      <c r="I23" s="10"/>
      <c r="J23" s="10"/>
      <c r="K23" s="11"/>
      <c r="L23" s="10"/>
      <c r="M23" s="10"/>
      <c r="N23" s="10"/>
      <c r="O23" s="10"/>
      <c r="P23" s="10"/>
      <c r="Q23" s="8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9" ht="12.75">
      <c r="B29" s="26" t="s">
        <v>562</v>
      </c>
    </row>
    <row r="30" ht="12.75">
      <c r="B30" s="26" t="s">
        <v>563</v>
      </c>
    </row>
    <row r="31" ht="12.75">
      <c r="Q31" s="1"/>
    </row>
    <row r="32" spans="2:17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2:17" ht="12.7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1"/>
    </row>
    <row r="34" spans="2:17" ht="12.75">
      <c r="B34" s="70"/>
      <c r="C34" s="71"/>
      <c r="D34" s="70"/>
      <c r="E34" s="70"/>
      <c r="F34" s="71"/>
      <c r="G34" s="70"/>
      <c r="H34" s="70"/>
      <c r="I34" s="70"/>
      <c r="J34" s="70"/>
      <c r="K34" s="71"/>
      <c r="L34" s="71"/>
      <c r="M34" s="70"/>
      <c r="N34" s="70"/>
      <c r="O34" s="70"/>
      <c r="P34" s="70"/>
      <c r="Q34" s="1"/>
    </row>
    <row r="35" spans="2:17" ht="12.75">
      <c r="B35" s="21"/>
      <c r="C35" s="21"/>
      <c r="D35" s="21"/>
      <c r="E35" s="21"/>
      <c r="F35" s="21"/>
      <c r="G35" s="21"/>
      <c r="H35" s="21"/>
      <c r="I35" s="21"/>
      <c r="J35" s="21"/>
      <c r="K35" s="25"/>
      <c r="L35" s="21"/>
      <c r="M35" s="21"/>
      <c r="N35" s="21"/>
      <c r="O35" s="21"/>
      <c r="P35" s="21"/>
      <c r="Q35" s="1"/>
    </row>
    <row r="36" spans="11:17" ht="12.75">
      <c r="K36" s="1"/>
      <c r="Q36" s="1"/>
    </row>
    <row r="37" spans="11:17" ht="12.75">
      <c r="K37" s="1"/>
      <c r="Q37" s="1"/>
    </row>
    <row r="38" spans="11:17" ht="12.75">
      <c r="K38" s="1"/>
      <c r="Q38" s="1"/>
    </row>
    <row r="39" spans="11:17" ht="12.75">
      <c r="K39" s="1"/>
      <c r="Q39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Z17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421875" style="0" customWidth="1"/>
    <col min="2" max="2" width="19.57421875" style="0" customWidth="1"/>
    <col min="3" max="3" width="5.140625" style="0" customWidth="1"/>
    <col min="4" max="16" width="6.00390625" style="0" customWidth="1"/>
    <col min="17" max="17" width="7.00390625" style="0" customWidth="1"/>
    <col min="18" max="18" width="9.140625" style="0" customWidth="1"/>
    <col min="19" max="19" width="7.140625" style="0" customWidth="1"/>
    <col min="20" max="23" width="9.140625" style="0" customWidth="1"/>
    <col min="24" max="24" width="15.140625" style="0" customWidth="1"/>
  </cols>
  <sheetData>
    <row r="1" spans="1:2" ht="25.5">
      <c r="A1" s="2" t="s">
        <v>398</v>
      </c>
      <c r="B1" s="2"/>
    </row>
    <row r="2" spans="1:19" ht="12.75">
      <c r="A2" s="3" t="s">
        <v>0</v>
      </c>
      <c r="B2" s="3" t="s">
        <v>2</v>
      </c>
      <c r="C2" s="3" t="s">
        <v>3</v>
      </c>
      <c r="D2" s="67" t="s">
        <v>459</v>
      </c>
      <c r="E2" s="67" t="s">
        <v>460</v>
      </c>
      <c r="F2" s="67" t="s">
        <v>461</v>
      </c>
      <c r="G2" s="67" t="s">
        <v>462</v>
      </c>
      <c r="H2" s="67" t="s">
        <v>463</v>
      </c>
      <c r="I2" s="67" t="s">
        <v>464</v>
      </c>
      <c r="J2" s="67" t="s">
        <v>465</v>
      </c>
      <c r="K2" s="67" t="s">
        <v>466</v>
      </c>
      <c r="L2" s="67" t="s">
        <v>467</v>
      </c>
      <c r="M2" s="67" t="s">
        <v>468</v>
      </c>
      <c r="N2" s="67" t="s">
        <v>469</v>
      </c>
      <c r="O2" s="67" t="s">
        <v>470</v>
      </c>
      <c r="P2" s="67" t="s">
        <v>471</v>
      </c>
      <c r="Q2" s="3" t="s">
        <v>447</v>
      </c>
      <c r="R2" s="3" t="s">
        <v>294</v>
      </c>
      <c r="S2" s="3"/>
    </row>
    <row r="3" spans="1:19" ht="12.75">
      <c r="A3" s="3"/>
      <c r="B3" s="3"/>
      <c r="C3" s="3"/>
      <c r="D3" s="10" t="s">
        <v>441</v>
      </c>
      <c r="E3" s="68" t="s">
        <v>472</v>
      </c>
      <c r="F3" s="10" t="s">
        <v>442</v>
      </c>
      <c r="G3" s="10" t="s">
        <v>443</v>
      </c>
      <c r="H3" s="68" t="s">
        <v>17</v>
      </c>
      <c r="I3" s="10" t="s">
        <v>444</v>
      </c>
      <c r="J3" s="10" t="s">
        <v>445</v>
      </c>
      <c r="K3" s="10" t="s">
        <v>441</v>
      </c>
      <c r="L3" s="10" t="s">
        <v>443</v>
      </c>
      <c r="M3" s="68" t="s">
        <v>473</v>
      </c>
      <c r="N3" s="68" t="s">
        <v>17</v>
      </c>
      <c r="O3" s="10" t="s">
        <v>446</v>
      </c>
      <c r="P3" s="10" t="s">
        <v>443</v>
      </c>
      <c r="Q3" s="3" t="s">
        <v>295</v>
      </c>
      <c r="R3" s="3" t="s">
        <v>448</v>
      </c>
      <c r="S3" s="3"/>
    </row>
    <row r="4" spans="1:23" ht="12.75">
      <c r="A4" s="3"/>
      <c r="B4" s="3"/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3"/>
      <c r="R4" s="3"/>
      <c r="S4" s="3"/>
      <c r="U4" s="30"/>
      <c r="V4" s="26"/>
      <c r="W4" s="26"/>
    </row>
    <row r="5" spans="1:23" ht="12.75">
      <c r="A5" s="3">
        <v>1</v>
      </c>
      <c r="B5" s="65" t="s">
        <v>23</v>
      </c>
      <c r="C5" s="9" t="s">
        <v>454</v>
      </c>
      <c r="D5" s="79">
        <v>1</v>
      </c>
      <c r="E5" s="9"/>
      <c r="F5" s="9"/>
      <c r="G5" s="79">
        <v>3</v>
      </c>
      <c r="H5" s="9" t="s">
        <v>556</v>
      </c>
      <c r="I5" s="9"/>
      <c r="J5" s="79">
        <v>2</v>
      </c>
      <c r="K5" s="79">
        <v>1</v>
      </c>
      <c r="L5" s="79">
        <v>1</v>
      </c>
      <c r="M5" s="9"/>
      <c r="N5" s="9"/>
      <c r="O5" s="9"/>
      <c r="P5" s="79">
        <v>1</v>
      </c>
      <c r="Q5" s="38">
        <f aca="true" t="shared" si="0" ref="Q5:Q39">SUM(D5:P5)</f>
        <v>9</v>
      </c>
      <c r="R5" s="39">
        <f aca="true" t="shared" si="1" ref="R5:R39">Q5/COUNT(D5:P5)</f>
        <v>1.5</v>
      </c>
      <c r="S5" s="38">
        <f aca="true" t="shared" si="2" ref="S5:S39">COUNT(D5:P5)</f>
        <v>6</v>
      </c>
      <c r="U5" s="30"/>
      <c r="V5" s="26"/>
      <c r="W5" s="26"/>
    </row>
    <row r="6" spans="1:23" ht="12.75">
      <c r="A6" s="38">
        <v>2</v>
      </c>
      <c r="B6" s="65" t="s">
        <v>11</v>
      </c>
      <c r="C6" s="65" t="s">
        <v>451</v>
      </c>
      <c r="D6" s="79">
        <v>2</v>
      </c>
      <c r="E6" s="9"/>
      <c r="F6" s="9"/>
      <c r="G6" s="9" t="s">
        <v>557</v>
      </c>
      <c r="H6" s="79">
        <v>6</v>
      </c>
      <c r="I6" s="79">
        <v>1</v>
      </c>
      <c r="J6" s="79">
        <v>1</v>
      </c>
      <c r="K6" s="79">
        <v>4</v>
      </c>
      <c r="L6" s="9" t="s">
        <v>533</v>
      </c>
      <c r="M6" s="9"/>
      <c r="N6" s="9"/>
      <c r="O6" s="9"/>
      <c r="P6" s="79">
        <v>2</v>
      </c>
      <c r="Q6" s="38">
        <f t="shared" si="0"/>
        <v>16</v>
      </c>
      <c r="R6" s="39">
        <f t="shared" si="1"/>
        <v>2.6666666666666665</v>
      </c>
      <c r="S6" s="38">
        <f t="shared" si="2"/>
        <v>6</v>
      </c>
      <c r="U6" s="30"/>
      <c r="V6" s="30"/>
      <c r="W6" s="30"/>
    </row>
    <row r="7" spans="1:23" ht="12.75">
      <c r="A7" s="3">
        <v>3</v>
      </c>
      <c r="B7" s="65" t="s">
        <v>15</v>
      </c>
      <c r="C7" s="65" t="s">
        <v>451</v>
      </c>
      <c r="D7" s="9" t="s">
        <v>544</v>
      </c>
      <c r="E7" s="79">
        <v>3</v>
      </c>
      <c r="F7" s="79">
        <v>5</v>
      </c>
      <c r="G7" s="9" t="s">
        <v>532</v>
      </c>
      <c r="H7" s="9" t="s">
        <v>543</v>
      </c>
      <c r="I7" s="9"/>
      <c r="J7" s="9" t="s">
        <v>521</v>
      </c>
      <c r="K7" s="9" t="s">
        <v>558</v>
      </c>
      <c r="L7" s="79">
        <v>3</v>
      </c>
      <c r="M7" s="9" t="s">
        <v>532</v>
      </c>
      <c r="N7" s="79">
        <v>1</v>
      </c>
      <c r="O7" s="79">
        <v>3</v>
      </c>
      <c r="P7" s="79">
        <v>4</v>
      </c>
      <c r="Q7" s="38">
        <f t="shared" si="0"/>
        <v>19</v>
      </c>
      <c r="R7" s="39">
        <f t="shared" si="1"/>
        <v>3.1666666666666665</v>
      </c>
      <c r="S7" s="38">
        <f t="shared" si="2"/>
        <v>6</v>
      </c>
      <c r="U7" s="30"/>
      <c r="V7" s="30"/>
      <c r="W7" s="30"/>
    </row>
    <row r="8" spans="1:23" ht="12.75">
      <c r="A8" s="38">
        <v>4</v>
      </c>
      <c r="B8" s="9" t="s">
        <v>33</v>
      </c>
      <c r="C8" s="9" t="s">
        <v>451</v>
      </c>
      <c r="D8" s="9"/>
      <c r="E8" s="9" t="s">
        <v>546</v>
      </c>
      <c r="F8" s="9"/>
      <c r="G8" s="79">
        <v>5</v>
      </c>
      <c r="H8" s="9" t="s">
        <v>532</v>
      </c>
      <c r="I8" s="9"/>
      <c r="J8" s="9" t="s">
        <v>533</v>
      </c>
      <c r="K8" s="79">
        <v>3</v>
      </c>
      <c r="L8" s="79">
        <v>6</v>
      </c>
      <c r="M8" s="79">
        <v>3</v>
      </c>
      <c r="N8" s="79">
        <v>2</v>
      </c>
      <c r="O8" s="9"/>
      <c r="P8" s="79">
        <v>6</v>
      </c>
      <c r="Q8" s="38">
        <f t="shared" si="0"/>
        <v>25</v>
      </c>
      <c r="R8" s="39">
        <f t="shared" si="1"/>
        <v>4.166666666666667</v>
      </c>
      <c r="S8" s="38">
        <f t="shared" si="2"/>
        <v>6</v>
      </c>
      <c r="U8" s="30"/>
      <c r="V8" s="30"/>
      <c r="W8" s="30"/>
    </row>
    <row r="9" spans="1:23" ht="12.75">
      <c r="A9" s="3">
        <v>5</v>
      </c>
      <c r="B9" s="9" t="s">
        <v>21</v>
      </c>
      <c r="C9" s="9" t="s">
        <v>451</v>
      </c>
      <c r="D9" s="9"/>
      <c r="E9" s="9"/>
      <c r="F9" s="9"/>
      <c r="G9" s="9" t="s">
        <v>543</v>
      </c>
      <c r="H9" s="79">
        <v>5</v>
      </c>
      <c r="I9" s="9"/>
      <c r="J9" s="9" t="s">
        <v>532</v>
      </c>
      <c r="K9" s="79">
        <v>5</v>
      </c>
      <c r="L9" s="79">
        <v>7</v>
      </c>
      <c r="M9" s="79">
        <v>8</v>
      </c>
      <c r="N9" s="79">
        <v>6</v>
      </c>
      <c r="O9" s="9"/>
      <c r="P9" s="79">
        <v>7</v>
      </c>
      <c r="Q9" s="38">
        <f t="shared" si="0"/>
        <v>38</v>
      </c>
      <c r="R9" s="39">
        <f t="shared" si="1"/>
        <v>6.333333333333333</v>
      </c>
      <c r="S9" s="38">
        <f t="shared" si="2"/>
        <v>6</v>
      </c>
      <c r="U9" s="30"/>
      <c r="V9" s="30"/>
      <c r="W9" s="30"/>
    </row>
    <row r="10" spans="1:23" ht="12.75">
      <c r="A10" s="38">
        <v>6</v>
      </c>
      <c r="B10" s="9" t="s">
        <v>340</v>
      </c>
      <c r="C10" s="9" t="s">
        <v>451</v>
      </c>
      <c r="D10" s="9"/>
      <c r="E10" s="9"/>
      <c r="F10" s="9"/>
      <c r="G10" s="79">
        <v>10</v>
      </c>
      <c r="H10" s="79">
        <v>8</v>
      </c>
      <c r="I10" s="9"/>
      <c r="J10" s="9"/>
      <c r="K10" s="79"/>
      <c r="L10" s="79">
        <v>4</v>
      </c>
      <c r="M10" s="79">
        <v>7</v>
      </c>
      <c r="N10" s="79">
        <v>5</v>
      </c>
      <c r="O10" s="9"/>
      <c r="P10" s="79">
        <v>10</v>
      </c>
      <c r="Q10" s="38">
        <f t="shared" si="0"/>
        <v>44</v>
      </c>
      <c r="R10" s="39">
        <f t="shared" si="1"/>
        <v>7.333333333333333</v>
      </c>
      <c r="S10" s="38">
        <f t="shared" si="2"/>
        <v>6</v>
      </c>
      <c r="U10" s="30"/>
      <c r="V10" s="30"/>
      <c r="W10" s="30"/>
    </row>
    <row r="11" spans="1:23" ht="12.75">
      <c r="A11" s="3">
        <v>7</v>
      </c>
      <c r="B11" s="65" t="s">
        <v>250</v>
      </c>
      <c r="C11" s="65" t="s">
        <v>457</v>
      </c>
      <c r="D11" s="79">
        <v>5</v>
      </c>
      <c r="E11" s="79">
        <v>11</v>
      </c>
      <c r="F11" s="79">
        <v>14</v>
      </c>
      <c r="G11" s="9" t="s">
        <v>526</v>
      </c>
      <c r="H11" s="9" t="s">
        <v>525</v>
      </c>
      <c r="I11" s="9" t="s">
        <v>542</v>
      </c>
      <c r="J11" s="9" t="s">
        <v>542</v>
      </c>
      <c r="K11" s="79">
        <v>8</v>
      </c>
      <c r="L11" s="9" t="s">
        <v>525</v>
      </c>
      <c r="M11" s="9" t="s">
        <v>541</v>
      </c>
      <c r="N11" s="9" t="s">
        <v>530</v>
      </c>
      <c r="O11" s="79">
        <v>2</v>
      </c>
      <c r="P11" s="79">
        <v>5</v>
      </c>
      <c r="Q11" s="38">
        <f t="shared" si="0"/>
        <v>45</v>
      </c>
      <c r="R11" s="39">
        <f t="shared" si="1"/>
        <v>7.5</v>
      </c>
      <c r="S11" s="38">
        <f t="shared" si="2"/>
        <v>6</v>
      </c>
      <c r="U11" s="30"/>
      <c r="V11" s="30"/>
      <c r="W11" s="30"/>
    </row>
    <row r="12" spans="1:23" ht="12.75">
      <c r="A12" s="38">
        <v>8</v>
      </c>
      <c r="B12" s="65" t="s">
        <v>264</v>
      </c>
      <c r="C12" s="65" t="s">
        <v>452</v>
      </c>
      <c r="D12" s="79">
        <v>9</v>
      </c>
      <c r="E12" s="9" t="s">
        <v>521</v>
      </c>
      <c r="F12" s="9"/>
      <c r="G12" s="79">
        <v>2</v>
      </c>
      <c r="H12" s="9" t="s">
        <v>531</v>
      </c>
      <c r="I12" s="79">
        <v>5</v>
      </c>
      <c r="J12" s="9" t="s">
        <v>530</v>
      </c>
      <c r="K12" s="79">
        <v>7</v>
      </c>
      <c r="L12" s="9" t="s">
        <v>526</v>
      </c>
      <c r="M12" s="9" t="s">
        <v>542</v>
      </c>
      <c r="N12" s="79">
        <v>11</v>
      </c>
      <c r="O12" s="79"/>
      <c r="P12" s="79">
        <v>12</v>
      </c>
      <c r="Q12" s="38">
        <f t="shared" si="0"/>
        <v>46</v>
      </c>
      <c r="R12" s="39">
        <f t="shared" si="1"/>
        <v>7.666666666666667</v>
      </c>
      <c r="S12" s="38">
        <f t="shared" si="2"/>
        <v>6</v>
      </c>
      <c r="U12" s="30"/>
      <c r="V12" s="30"/>
      <c r="W12" s="30"/>
    </row>
    <row r="13" spans="1:23" ht="12.75">
      <c r="A13" s="3">
        <v>9</v>
      </c>
      <c r="B13" s="9" t="s">
        <v>449</v>
      </c>
      <c r="C13" s="9" t="s">
        <v>451</v>
      </c>
      <c r="D13" s="79"/>
      <c r="E13" s="9" t="s">
        <v>535</v>
      </c>
      <c r="F13" s="9"/>
      <c r="G13" s="79">
        <v>11</v>
      </c>
      <c r="H13" s="79">
        <v>2</v>
      </c>
      <c r="I13" s="79"/>
      <c r="J13" s="9"/>
      <c r="K13" s="9"/>
      <c r="L13" s="79">
        <v>11</v>
      </c>
      <c r="M13" s="79">
        <v>10</v>
      </c>
      <c r="N13" s="79">
        <v>13</v>
      </c>
      <c r="O13" s="9"/>
      <c r="P13" s="79">
        <v>3</v>
      </c>
      <c r="Q13" s="38">
        <f t="shared" si="0"/>
        <v>50</v>
      </c>
      <c r="R13" s="39">
        <f t="shared" si="1"/>
        <v>8.333333333333334</v>
      </c>
      <c r="S13" s="38">
        <f t="shared" si="2"/>
        <v>6</v>
      </c>
      <c r="U13" s="30"/>
      <c r="V13" s="30"/>
      <c r="W13" s="30"/>
    </row>
    <row r="14" spans="1:25" ht="12.75">
      <c r="A14" s="38">
        <v>10</v>
      </c>
      <c r="B14" s="65" t="s">
        <v>227</v>
      </c>
      <c r="C14" s="65" t="s">
        <v>454</v>
      </c>
      <c r="D14" s="79">
        <v>14</v>
      </c>
      <c r="E14" s="9"/>
      <c r="F14" s="79">
        <v>3</v>
      </c>
      <c r="G14" s="79">
        <v>4</v>
      </c>
      <c r="H14" s="79">
        <v>4</v>
      </c>
      <c r="I14" s="79"/>
      <c r="J14" s="9"/>
      <c r="K14" s="79">
        <v>10</v>
      </c>
      <c r="L14" s="9" t="s">
        <v>559</v>
      </c>
      <c r="M14" s="9"/>
      <c r="N14" s="79"/>
      <c r="O14" s="9"/>
      <c r="P14" s="79">
        <v>15</v>
      </c>
      <c r="Q14" s="38">
        <f t="shared" si="0"/>
        <v>50</v>
      </c>
      <c r="R14" s="39">
        <f t="shared" si="1"/>
        <v>8.333333333333334</v>
      </c>
      <c r="S14" s="38">
        <f t="shared" si="2"/>
        <v>6</v>
      </c>
      <c r="U14" s="30"/>
      <c r="V14" s="30"/>
      <c r="W14" s="30"/>
      <c r="Y14" s="26"/>
    </row>
    <row r="15" spans="1:24" ht="12.75">
      <c r="A15" s="3">
        <v>11</v>
      </c>
      <c r="B15" s="65" t="s">
        <v>44</v>
      </c>
      <c r="C15" s="9" t="s">
        <v>454</v>
      </c>
      <c r="D15" s="79">
        <v>16</v>
      </c>
      <c r="E15" s="79">
        <v>5</v>
      </c>
      <c r="F15" s="79">
        <v>1</v>
      </c>
      <c r="G15" s="79">
        <v>13</v>
      </c>
      <c r="H15" s="79">
        <v>9</v>
      </c>
      <c r="I15" s="79"/>
      <c r="J15" s="9"/>
      <c r="K15" s="9" t="s">
        <v>548</v>
      </c>
      <c r="L15" s="9"/>
      <c r="M15" s="9" t="s">
        <v>547</v>
      </c>
      <c r="N15" s="79">
        <v>10</v>
      </c>
      <c r="O15" s="9"/>
      <c r="P15" s="9" t="s">
        <v>542</v>
      </c>
      <c r="Q15" s="38">
        <f t="shared" si="0"/>
        <v>54</v>
      </c>
      <c r="R15" s="39">
        <f t="shared" si="1"/>
        <v>9</v>
      </c>
      <c r="S15" s="38">
        <f t="shared" si="2"/>
        <v>6</v>
      </c>
      <c r="U15" s="30"/>
      <c r="V15" s="30"/>
      <c r="W15" s="30"/>
      <c r="X15" s="30"/>
    </row>
    <row r="16" spans="1:25" ht="12.75">
      <c r="A16" s="38">
        <v>12</v>
      </c>
      <c r="B16" s="65" t="s">
        <v>168</v>
      </c>
      <c r="C16" s="65" t="s">
        <v>454</v>
      </c>
      <c r="D16" s="79">
        <v>12</v>
      </c>
      <c r="E16" s="79"/>
      <c r="F16" s="79">
        <v>10</v>
      </c>
      <c r="G16" s="79">
        <v>6</v>
      </c>
      <c r="H16" s="79"/>
      <c r="I16" s="79"/>
      <c r="J16" s="79">
        <v>10</v>
      </c>
      <c r="K16" s="79">
        <v>6</v>
      </c>
      <c r="L16" s="79">
        <v>13</v>
      </c>
      <c r="M16" s="9"/>
      <c r="N16" s="9" t="s">
        <v>535</v>
      </c>
      <c r="O16" s="9"/>
      <c r="P16" s="9"/>
      <c r="Q16" s="38">
        <f t="shared" si="0"/>
        <v>57</v>
      </c>
      <c r="R16" s="39">
        <f t="shared" si="1"/>
        <v>9.5</v>
      </c>
      <c r="S16" s="38">
        <f t="shared" si="2"/>
        <v>6</v>
      </c>
      <c r="U16" s="30"/>
      <c r="V16" s="30"/>
      <c r="W16" s="30"/>
      <c r="X16" s="30"/>
      <c r="Y16" s="30"/>
    </row>
    <row r="17" spans="1:25" ht="12.75">
      <c r="A17" s="3">
        <v>13</v>
      </c>
      <c r="B17" s="9" t="s">
        <v>16</v>
      </c>
      <c r="C17" s="9" t="s">
        <v>455</v>
      </c>
      <c r="D17" s="9"/>
      <c r="E17" s="79">
        <v>9</v>
      </c>
      <c r="F17" s="79"/>
      <c r="G17" s="79"/>
      <c r="H17" s="79">
        <v>3</v>
      </c>
      <c r="I17" s="79">
        <v>2</v>
      </c>
      <c r="J17" s="9"/>
      <c r="K17" s="9"/>
      <c r="L17" s="79">
        <v>31</v>
      </c>
      <c r="M17" s="9"/>
      <c r="N17" s="79">
        <v>8</v>
      </c>
      <c r="O17" s="9"/>
      <c r="P17" s="79">
        <v>11</v>
      </c>
      <c r="Q17" s="38">
        <f t="shared" si="0"/>
        <v>64</v>
      </c>
      <c r="R17" s="39">
        <f t="shared" si="1"/>
        <v>10.666666666666666</v>
      </c>
      <c r="S17" s="38">
        <f t="shared" si="2"/>
        <v>6</v>
      </c>
      <c r="U17" s="30"/>
      <c r="V17" s="30"/>
      <c r="W17" s="30"/>
      <c r="X17" s="30"/>
      <c r="Y17" s="30"/>
    </row>
    <row r="18" spans="1:25" ht="12.75">
      <c r="A18" s="38">
        <v>14</v>
      </c>
      <c r="B18" s="66" t="s">
        <v>356</v>
      </c>
      <c r="C18" s="3" t="s">
        <v>454</v>
      </c>
      <c r="D18" s="9" t="s">
        <v>521</v>
      </c>
      <c r="E18" s="79">
        <v>6</v>
      </c>
      <c r="F18" s="79">
        <v>13</v>
      </c>
      <c r="G18" s="79">
        <v>9</v>
      </c>
      <c r="H18" s="79">
        <v>19</v>
      </c>
      <c r="I18" s="79"/>
      <c r="J18" s="9"/>
      <c r="K18" s="9" t="s">
        <v>535</v>
      </c>
      <c r="L18" s="9" t="s">
        <v>549</v>
      </c>
      <c r="M18" s="79">
        <v>6</v>
      </c>
      <c r="N18" s="79">
        <v>16</v>
      </c>
      <c r="O18" s="9"/>
      <c r="P18" s="79"/>
      <c r="Q18" s="38">
        <f t="shared" si="0"/>
        <v>69</v>
      </c>
      <c r="R18" s="39">
        <f t="shared" si="1"/>
        <v>11.5</v>
      </c>
      <c r="S18" s="38">
        <f t="shared" si="2"/>
        <v>6</v>
      </c>
      <c r="U18" s="30"/>
      <c r="V18" s="30"/>
      <c r="W18" s="30"/>
      <c r="X18" s="30"/>
      <c r="Y18" s="37"/>
    </row>
    <row r="19" spans="1:25" ht="12.75">
      <c r="A19" s="3">
        <v>15</v>
      </c>
      <c r="B19" s="9" t="s">
        <v>382</v>
      </c>
      <c r="C19" s="9" t="s">
        <v>451</v>
      </c>
      <c r="D19" s="9"/>
      <c r="E19" s="79"/>
      <c r="F19" s="79"/>
      <c r="G19" s="79">
        <v>8</v>
      </c>
      <c r="H19" s="79">
        <v>18</v>
      </c>
      <c r="I19" s="79">
        <v>3</v>
      </c>
      <c r="J19" s="9" t="s">
        <v>549</v>
      </c>
      <c r="K19" s="9"/>
      <c r="L19" s="79">
        <v>5</v>
      </c>
      <c r="M19" s="79">
        <v>21</v>
      </c>
      <c r="N19" s="9" t="s">
        <v>549</v>
      </c>
      <c r="O19" s="9"/>
      <c r="P19" s="79">
        <v>22</v>
      </c>
      <c r="Q19" s="38">
        <f t="shared" si="0"/>
        <v>77</v>
      </c>
      <c r="R19" s="39">
        <f t="shared" si="1"/>
        <v>12.833333333333334</v>
      </c>
      <c r="S19" s="38">
        <f t="shared" si="2"/>
        <v>6</v>
      </c>
      <c r="U19" s="30"/>
      <c r="V19" s="30"/>
      <c r="W19" s="30"/>
      <c r="X19" s="30"/>
      <c r="Y19" s="26"/>
    </row>
    <row r="20" spans="1:25" ht="13.5" thickBot="1">
      <c r="A20" s="60">
        <v>16</v>
      </c>
      <c r="B20" s="77" t="s">
        <v>20</v>
      </c>
      <c r="C20" s="77" t="s">
        <v>455</v>
      </c>
      <c r="D20" s="80">
        <v>18</v>
      </c>
      <c r="E20" s="80">
        <v>8</v>
      </c>
      <c r="F20" s="80">
        <v>4</v>
      </c>
      <c r="G20" s="77" t="s">
        <v>531</v>
      </c>
      <c r="H20" s="80">
        <v>21</v>
      </c>
      <c r="I20" s="80"/>
      <c r="J20" s="77"/>
      <c r="K20" s="77"/>
      <c r="L20" s="77"/>
      <c r="M20" s="77" t="s">
        <v>525</v>
      </c>
      <c r="N20" s="80">
        <v>7</v>
      </c>
      <c r="O20" s="77"/>
      <c r="P20" s="80">
        <v>25</v>
      </c>
      <c r="Q20" s="60">
        <f t="shared" si="0"/>
        <v>83</v>
      </c>
      <c r="R20" s="78">
        <f t="shared" si="1"/>
        <v>13.833333333333334</v>
      </c>
      <c r="S20" s="60">
        <f t="shared" si="2"/>
        <v>6</v>
      </c>
      <c r="U20" s="30"/>
      <c r="V20" s="30"/>
      <c r="W20" s="30"/>
      <c r="X20" s="30"/>
      <c r="Y20" s="26"/>
    </row>
    <row r="21" spans="1:24" ht="12.75">
      <c r="A21" s="72">
        <v>17</v>
      </c>
      <c r="B21" s="73" t="s">
        <v>154</v>
      </c>
      <c r="C21" s="73" t="s">
        <v>457</v>
      </c>
      <c r="D21" s="74" t="s">
        <v>522</v>
      </c>
      <c r="E21" s="81">
        <v>12</v>
      </c>
      <c r="F21" s="81">
        <v>9</v>
      </c>
      <c r="G21" s="74" t="s">
        <v>523</v>
      </c>
      <c r="H21" s="74" t="s">
        <v>524</v>
      </c>
      <c r="I21" s="81">
        <v>13</v>
      </c>
      <c r="J21" s="74" t="s">
        <v>536</v>
      </c>
      <c r="K21" s="81">
        <v>22</v>
      </c>
      <c r="L21" s="81">
        <v>21</v>
      </c>
      <c r="M21" s="74" t="s">
        <v>545</v>
      </c>
      <c r="N21" s="74" t="s">
        <v>523</v>
      </c>
      <c r="O21" s="81">
        <v>10</v>
      </c>
      <c r="P21" s="74" t="s">
        <v>535</v>
      </c>
      <c r="Q21" s="75">
        <f t="shared" si="0"/>
        <v>87</v>
      </c>
      <c r="R21" s="76">
        <f t="shared" si="1"/>
        <v>14.5</v>
      </c>
      <c r="S21" s="75">
        <f t="shared" si="2"/>
        <v>6</v>
      </c>
      <c r="U21" s="30"/>
      <c r="V21" s="30"/>
      <c r="W21" s="30"/>
      <c r="X21" s="30"/>
    </row>
    <row r="22" spans="1:24" ht="12.75">
      <c r="A22" s="38">
        <v>18</v>
      </c>
      <c r="B22" s="65" t="s">
        <v>30</v>
      </c>
      <c r="C22" s="65" t="s">
        <v>455</v>
      </c>
      <c r="D22" s="79">
        <v>3</v>
      </c>
      <c r="E22" s="79">
        <v>22</v>
      </c>
      <c r="F22" s="79">
        <v>12</v>
      </c>
      <c r="G22" s="9" t="s">
        <v>536</v>
      </c>
      <c r="H22" s="79">
        <v>11</v>
      </c>
      <c r="I22" s="79">
        <v>16</v>
      </c>
      <c r="J22" s="9"/>
      <c r="K22" s="79"/>
      <c r="L22" s="79">
        <v>30</v>
      </c>
      <c r="M22" s="9" t="s">
        <v>550</v>
      </c>
      <c r="N22" s="9" t="s">
        <v>551</v>
      </c>
      <c r="O22" s="79"/>
      <c r="P22" s="9" t="s">
        <v>545</v>
      </c>
      <c r="Q22" s="38">
        <f t="shared" si="0"/>
        <v>94</v>
      </c>
      <c r="R22" s="39">
        <f t="shared" si="1"/>
        <v>15.666666666666666</v>
      </c>
      <c r="S22" s="38">
        <f t="shared" si="2"/>
        <v>6</v>
      </c>
      <c r="U22" s="30"/>
      <c r="V22" s="30"/>
      <c r="W22" s="30"/>
      <c r="X22" s="30"/>
    </row>
    <row r="23" spans="1:24" ht="12.75">
      <c r="A23" s="3">
        <v>19</v>
      </c>
      <c r="B23" s="66" t="s">
        <v>379</v>
      </c>
      <c r="C23" s="66" t="s">
        <v>456</v>
      </c>
      <c r="D23" s="79">
        <v>38</v>
      </c>
      <c r="E23" s="79"/>
      <c r="F23" s="79"/>
      <c r="G23" s="79">
        <v>17</v>
      </c>
      <c r="H23" s="9" t="s">
        <v>547</v>
      </c>
      <c r="I23" s="79"/>
      <c r="J23" s="79">
        <v>3</v>
      </c>
      <c r="K23" s="79">
        <v>12</v>
      </c>
      <c r="L23" s="79">
        <v>16</v>
      </c>
      <c r="M23" s="79">
        <v>9</v>
      </c>
      <c r="N23" s="9"/>
      <c r="O23" s="79"/>
      <c r="P23" s="9"/>
      <c r="Q23" s="38">
        <f t="shared" si="0"/>
        <v>95</v>
      </c>
      <c r="R23" s="39">
        <f t="shared" si="1"/>
        <v>15.833333333333334</v>
      </c>
      <c r="S23" s="38">
        <f t="shared" si="2"/>
        <v>6</v>
      </c>
      <c r="U23" s="30"/>
      <c r="V23" s="30"/>
      <c r="W23" s="30"/>
      <c r="X23" s="37"/>
    </row>
    <row r="24" spans="1:25" ht="12.75">
      <c r="A24" s="38">
        <v>20</v>
      </c>
      <c r="B24" s="65" t="s">
        <v>46</v>
      </c>
      <c r="C24" s="65" t="s">
        <v>454</v>
      </c>
      <c r="D24" s="79">
        <v>17</v>
      </c>
      <c r="E24" s="79">
        <v>17</v>
      </c>
      <c r="F24" s="79">
        <v>21</v>
      </c>
      <c r="G24" s="79"/>
      <c r="H24" s="9"/>
      <c r="I24" s="79"/>
      <c r="J24" s="79"/>
      <c r="K24" s="79">
        <v>2</v>
      </c>
      <c r="L24" s="79">
        <v>34</v>
      </c>
      <c r="M24" s="79"/>
      <c r="N24" s="9"/>
      <c r="O24" s="79"/>
      <c r="P24" s="79">
        <v>8</v>
      </c>
      <c r="Q24" s="38">
        <f t="shared" si="0"/>
        <v>99</v>
      </c>
      <c r="R24" s="39">
        <f t="shared" si="1"/>
        <v>16.5</v>
      </c>
      <c r="S24" s="38">
        <f t="shared" si="2"/>
        <v>6</v>
      </c>
      <c r="U24" s="30"/>
      <c r="V24" s="30"/>
      <c r="W24" s="30"/>
      <c r="X24" s="30"/>
      <c r="Y24" s="30"/>
    </row>
    <row r="25" spans="1:25" ht="12.75">
      <c r="A25" s="3">
        <v>21</v>
      </c>
      <c r="B25" s="9" t="s">
        <v>40</v>
      </c>
      <c r="C25" s="9" t="s">
        <v>454</v>
      </c>
      <c r="D25" s="79">
        <v>6</v>
      </c>
      <c r="E25" s="79">
        <v>20</v>
      </c>
      <c r="F25" s="79">
        <v>20</v>
      </c>
      <c r="G25" s="79">
        <v>28</v>
      </c>
      <c r="H25" s="9"/>
      <c r="I25" s="79"/>
      <c r="J25" s="79">
        <v>4</v>
      </c>
      <c r="K25" s="79">
        <v>31</v>
      </c>
      <c r="L25" s="9"/>
      <c r="M25" s="79"/>
      <c r="N25" s="9" t="s">
        <v>552</v>
      </c>
      <c r="O25" s="79"/>
      <c r="P25" s="9" t="s">
        <v>548</v>
      </c>
      <c r="Q25" s="38">
        <f t="shared" si="0"/>
        <v>109</v>
      </c>
      <c r="R25" s="39">
        <f t="shared" si="1"/>
        <v>18.166666666666668</v>
      </c>
      <c r="S25" s="38">
        <f t="shared" si="2"/>
        <v>6</v>
      </c>
      <c r="U25" s="30"/>
      <c r="V25" s="30"/>
      <c r="W25" s="30"/>
      <c r="X25" s="30"/>
      <c r="Y25" s="30"/>
    </row>
    <row r="26" spans="1:25" ht="12.75">
      <c r="A26" s="38">
        <v>22</v>
      </c>
      <c r="B26" s="65" t="s">
        <v>145</v>
      </c>
      <c r="C26" s="65" t="s">
        <v>457</v>
      </c>
      <c r="D26" s="9" t="s">
        <v>527</v>
      </c>
      <c r="E26" s="9" t="s">
        <v>530</v>
      </c>
      <c r="F26" s="79">
        <v>19</v>
      </c>
      <c r="G26" s="9" t="s">
        <v>535</v>
      </c>
      <c r="H26" s="9" t="s">
        <v>528</v>
      </c>
      <c r="I26" s="79">
        <v>14</v>
      </c>
      <c r="J26" s="9" t="s">
        <v>524</v>
      </c>
      <c r="K26" s="79">
        <v>19</v>
      </c>
      <c r="L26" s="9" t="s">
        <v>529</v>
      </c>
      <c r="M26" s="79">
        <v>29</v>
      </c>
      <c r="N26" s="79">
        <v>28</v>
      </c>
      <c r="O26" s="79">
        <v>1</v>
      </c>
      <c r="P26" s="9" t="s">
        <v>531</v>
      </c>
      <c r="Q26" s="38">
        <f t="shared" si="0"/>
        <v>110</v>
      </c>
      <c r="R26" s="39">
        <f t="shared" si="1"/>
        <v>18.333333333333332</v>
      </c>
      <c r="S26" s="38">
        <f t="shared" si="2"/>
        <v>6</v>
      </c>
      <c r="U26" s="30"/>
      <c r="V26" s="30"/>
      <c r="W26" s="30"/>
      <c r="X26" s="30"/>
      <c r="Y26" s="30"/>
    </row>
    <row r="27" spans="1:24" ht="12.75">
      <c r="A27" s="3">
        <v>23</v>
      </c>
      <c r="B27" s="9" t="s">
        <v>37</v>
      </c>
      <c r="C27" s="9" t="s">
        <v>452</v>
      </c>
      <c r="D27" s="9"/>
      <c r="E27" s="79">
        <v>13</v>
      </c>
      <c r="F27" s="79"/>
      <c r="G27" s="79">
        <v>20</v>
      </c>
      <c r="H27" s="9"/>
      <c r="I27" s="79"/>
      <c r="J27" s="9"/>
      <c r="K27" s="79"/>
      <c r="L27" s="79">
        <v>9</v>
      </c>
      <c r="M27" s="79">
        <v>27</v>
      </c>
      <c r="N27" s="79">
        <v>23</v>
      </c>
      <c r="O27" s="79"/>
      <c r="P27" s="79">
        <v>21</v>
      </c>
      <c r="Q27" s="38">
        <f t="shared" si="0"/>
        <v>113</v>
      </c>
      <c r="R27" s="39">
        <f t="shared" si="1"/>
        <v>18.833333333333332</v>
      </c>
      <c r="S27" s="38">
        <f t="shared" si="2"/>
        <v>6</v>
      </c>
      <c r="U27" s="30"/>
      <c r="V27" s="30"/>
      <c r="W27" s="26"/>
      <c r="X27" s="26"/>
    </row>
    <row r="28" spans="1:25" ht="12.75">
      <c r="A28" s="38">
        <v>24</v>
      </c>
      <c r="B28" s="65" t="s">
        <v>25</v>
      </c>
      <c r="C28" s="65" t="s">
        <v>456</v>
      </c>
      <c r="D28" s="9" t="s">
        <v>534</v>
      </c>
      <c r="E28" s="79"/>
      <c r="F28" s="79">
        <v>6</v>
      </c>
      <c r="G28" s="9" t="s">
        <v>524</v>
      </c>
      <c r="H28" s="9" t="s">
        <v>534</v>
      </c>
      <c r="I28" s="79"/>
      <c r="J28" s="79">
        <v>11</v>
      </c>
      <c r="K28" s="79">
        <v>34</v>
      </c>
      <c r="L28" s="79">
        <v>17</v>
      </c>
      <c r="M28" s="79">
        <v>32</v>
      </c>
      <c r="N28" s="9" t="s">
        <v>534</v>
      </c>
      <c r="O28" s="79"/>
      <c r="P28" s="79">
        <v>20</v>
      </c>
      <c r="Q28" s="38">
        <f t="shared" si="0"/>
        <v>120</v>
      </c>
      <c r="R28" s="39">
        <f t="shared" si="1"/>
        <v>20</v>
      </c>
      <c r="S28" s="38">
        <f t="shared" si="2"/>
        <v>6</v>
      </c>
      <c r="U28" s="30"/>
      <c r="V28" s="30"/>
      <c r="W28" s="37"/>
      <c r="X28" s="37"/>
      <c r="Y28" s="37"/>
    </row>
    <row r="29" spans="1:25" ht="12.75">
      <c r="A29" s="3">
        <v>25</v>
      </c>
      <c r="B29" s="9" t="s">
        <v>365</v>
      </c>
      <c r="C29" s="9" t="s">
        <v>455</v>
      </c>
      <c r="D29" s="9"/>
      <c r="E29" s="79"/>
      <c r="F29" s="79"/>
      <c r="G29" s="9"/>
      <c r="H29" s="79">
        <v>32</v>
      </c>
      <c r="I29" s="79">
        <v>9</v>
      </c>
      <c r="J29" s="79">
        <v>6</v>
      </c>
      <c r="K29" s="79"/>
      <c r="L29" s="79">
        <v>28</v>
      </c>
      <c r="M29" s="79">
        <v>43</v>
      </c>
      <c r="N29" s="79">
        <v>15</v>
      </c>
      <c r="O29" s="79"/>
      <c r="P29" s="79"/>
      <c r="Q29" s="38">
        <f t="shared" si="0"/>
        <v>133</v>
      </c>
      <c r="R29" s="39">
        <f t="shared" si="1"/>
        <v>22.166666666666668</v>
      </c>
      <c r="S29" s="38">
        <f t="shared" si="2"/>
        <v>6</v>
      </c>
      <c r="U29" s="30"/>
      <c r="V29" s="30"/>
      <c r="W29" s="30"/>
      <c r="X29" s="30"/>
      <c r="Y29" s="30"/>
    </row>
    <row r="30" spans="1:25" ht="12.75">
      <c r="A30" s="38">
        <v>26</v>
      </c>
      <c r="B30" s="65" t="s">
        <v>233</v>
      </c>
      <c r="C30" s="65" t="s">
        <v>454</v>
      </c>
      <c r="D30" s="79">
        <v>28</v>
      </c>
      <c r="E30" s="79">
        <v>32</v>
      </c>
      <c r="F30" s="79">
        <v>2</v>
      </c>
      <c r="G30" s="79">
        <v>26</v>
      </c>
      <c r="H30" s="9"/>
      <c r="I30" s="79"/>
      <c r="J30" s="79">
        <v>16</v>
      </c>
      <c r="K30" s="79">
        <v>33</v>
      </c>
      <c r="L30" s="79"/>
      <c r="M30" s="79"/>
      <c r="N30" s="79"/>
      <c r="O30" s="79"/>
      <c r="P30" s="79"/>
      <c r="Q30" s="38">
        <f t="shared" si="0"/>
        <v>137</v>
      </c>
      <c r="R30" s="39">
        <f t="shared" si="1"/>
        <v>22.833333333333332</v>
      </c>
      <c r="S30" s="38">
        <f t="shared" si="2"/>
        <v>6</v>
      </c>
      <c r="U30" s="30"/>
      <c r="V30" s="30"/>
      <c r="W30" s="30"/>
      <c r="X30" s="30"/>
      <c r="Y30" s="30"/>
    </row>
    <row r="31" spans="1:24" ht="12.75">
      <c r="A31" s="3">
        <v>27</v>
      </c>
      <c r="B31" s="65" t="s">
        <v>182</v>
      </c>
      <c r="C31" s="65" t="s">
        <v>454</v>
      </c>
      <c r="D31" s="79">
        <v>30</v>
      </c>
      <c r="E31" s="79">
        <v>10</v>
      </c>
      <c r="F31" s="79"/>
      <c r="G31" s="9" t="s">
        <v>548</v>
      </c>
      <c r="H31" s="9"/>
      <c r="I31" s="79"/>
      <c r="J31" s="79">
        <v>26</v>
      </c>
      <c r="K31" s="79">
        <v>29</v>
      </c>
      <c r="L31" s="79"/>
      <c r="M31" s="79">
        <v>19</v>
      </c>
      <c r="N31" s="79">
        <v>29</v>
      </c>
      <c r="O31" s="79"/>
      <c r="P31" s="79"/>
      <c r="Q31" s="38">
        <f t="shared" si="0"/>
        <v>143</v>
      </c>
      <c r="R31" s="39">
        <f t="shared" si="1"/>
        <v>23.833333333333332</v>
      </c>
      <c r="S31" s="38">
        <f t="shared" si="2"/>
        <v>6</v>
      </c>
      <c r="U31" s="30"/>
      <c r="V31" s="30"/>
      <c r="W31" s="30"/>
      <c r="X31" s="30"/>
    </row>
    <row r="32" spans="1:25" ht="12.75">
      <c r="A32" s="38">
        <v>28</v>
      </c>
      <c r="B32" s="65" t="s">
        <v>26</v>
      </c>
      <c r="C32" s="65" t="s">
        <v>454</v>
      </c>
      <c r="D32" s="9" t="s">
        <v>552</v>
      </c>
      <c r="E32" s="79"/>
      <c r="F32" s="79">
        <v>17</v>
      </c>
      <c r="G32" s="79">
        <v>24</v>
      </c>
      <c r="H32" s="9"/>
      <c r="I32" s="79"/>
      <c r="J32" s="79">
        <v>15</v>
      </c>
      <c r="K32" s="79"/>
      <c r="L32" s="79">
        <v>26</v>
      </c>
      <c r="M32" s="79">
        <v>37</v>
      </c>
      <c r="N32" s="79">
        <v>26</v>
      </c>
      <c r="O32" s="79"/>
      <c r="P32" s="79"/>
      <c r="Q32" s="38">
        <f t="shared" si="0"/>
        <v>145</v>
      </c>
      <c r="R32" s="39">
        <f t="shared" si="1"/>
        <v>24.166666666666668</v>
      </c>
      <c r="S32" s="38">
        <f t="shared" si="2"/>
        <v>6</v>
      </c>
      <c r="U32" s="30"/>
      <c r="V32" s="30"/>
      <c r="W32" s="30"/>
      <c r="X32" s="37"/>
      <c r="Y32" s="37"/>
    </row>
    <row r="33" spans="1:26" ht="12.75">
      <c r="A33" s="3">
        <v>29</v>
      </c>
      <c r="B33" s="9" t="s">
        <v>150</v>
      </c>
      <c r="C33" s="9" t="s">
        <v>451</v>
      </c>
      <c r="D33" s="9"/>
      <c r="E33" s="79">
        <v>28</v>
      </c>
      <c r="F33" s="79"/>
      <c r="G33" s="79">
        <v>27</v>
      </c>
      <c r="H33" s="9" t="s">
        <v>529</v>
      </c>
      <c r="I33" s="79"/>
      <c r="J33" s="79"/>
      <c r="K33" s="79">
        <v>15</v>
      </c>
      <c r="L33" s="79">
        <v>14</v>
      </c>
      <c r="M33" s="79">
        <v>35</v>
      </c>
      <c r="N33" s="79">
        <v>32</v>
      </c>
      <c r="O33" s="9"/>
      <c r="P33" s="79"/>
      <c r="Q33" s="38">
        <f t="shared" si="0"/>
        <v>151</v>
      </c>
      <c r="R33" s="39">
        <f t="shared" si="1"/>
        <v>25.166666666666668</v>
      </c>
      <c r="S33" s="38">
        <f t="shared" si="2"/>
        <v>6</v>
      </c>
      <c r="U33" s="30"/>
      <c r="V33" s="30"/>
      <c r="W33" s="30"/>
      <c r="X33" s="30"/>
      <c r="Y33" s="26"/>
      <c r="Z33" s="21"/>
    </row>
    <row r="34" spans="1:25" ht="12.75">
      <c r="A34" s="38">
        <v>30</v>
      </c>
      <c r="B34" s="9" t="s">
        <v>348</v>
      </c>
      <c r="C34" s="9" t="s">
        <v>455</v>
      </c>
      <c r="D34" s="9"/>
      <c r="E34" s="79">
        <v>38</v>
      </c>
      <c r="F34" s="79"/>
      <c r="G34" s="79">
        <v>33</v>
      </c>
      <c r="H34" s="79">
        <v>22</v>
      </c>
      <c r="I34" s="79">
        <v>15</v>
      </c>
      <c r="J34" s="79"/>
      <c r="K34" s="79"/>
      <c r="L34" s="9" t="s">
        <v>545</v>
      </c>
      <c r="M34" s="79"/>
      <c r="N34" s="79">
        <v>24</v>
      </c>
      <c r="O34" s="9"/>
      <c r="P34" s="79">
        <v>26</v>
      </c>
      <c r="Q34" s="38">
        <f t="shared" si="0"/>
        <v>158</v>
      </c>
      <c r="R34" s="39">
        <f t="shared" si="1"/>
        <v>26.333333333333332</v>
      </c>
      <c r="S34" s="38">
        <f t="shared" si="2"/>
        <v>6</v>
      </c>
      <c r="U34" s="30"/>
      <c r="V34" s="30"/>
      <c r="W34" s="26"/>
      <c r="X34" s="26"/>
      <c r="Y34" s="26"/>
    </row>
    <row r="35" spans="1:25" ht="12.75">
      <c r="A35" s="3">
        <v>31</v>
      </c>
      <c r="B35" s="65" t="s">
        <v>260</v>
      </c>
      <c r="C35" s="3" t="s">
        <v>451</v>
      </c>
      <c r="D35" s="79">
        <v>41</v>
      </c>
      <c r="E35" s="79">
        <v>18</v>
      </c>
      <c r="F35" s="79">
        <v>25</v>
      </c>
      <c r="G35" s="79">
        <v>15</v>
      </c>
      <c r="H35" s="79">
        <v>51</v>
      </c>
      <c r="I35" s="79"/>
      <c r="J35" s="79"/>
      <c r="K35" s="79"/>
      <c r="L35" s="9"/>
      <c r="M35" s="9" t="s">
        <v>553</v>
      </c>
      <c r="N35" s="79">
        <v>9</v>
      </c>
      <c r="O35" s="9"/>
      <c r="P35" s="79"/>
      <c r="Q35" s="38">
        <f t="shared" si="0"/>
        <v>159</v>
      </c>
      <c r="R35" s="39">
        <f t="shared" si="1"/>
        <v>26.5</v>
      </c>
      <c r="S35" s="38">
        <f t="shared" si="2"/>
        <v>6</v>
      </c>
      <c r="U35" s="30"/>
      <c r="V35" s="30"/>
      <c r="W35" s="30"/>
      <c r="X35" s="26"/>
      <c r="Y35" s="30"/>
    </row>
    <row r="36" spans="1:25" ht="12.75">
      <c r="A36" s="38">
        <v>32</v>
      </c>
      <c r="B36" s="9" t="s">
        <v>475</v>
      </c>
      <c r="C36" s="65" t="s">
        <v>456</v>
      </c>
      <c r="D36" s="79">
        <v>31</v>
      </c>
      <c r="E36" s="9"/>
      <c r="F36" s="79">
        <v>7</v>
      </c>
      <c r="G36" s="79">
        <v>43</v>
      </c>
      <c r="H36" s="79">
        <v>27</v>
      </c>
      <c r="I36" s="79"/>
      <c r="J36" s="79">
        <v>19</v>
      </c>
      <c r="K36" s="79"/>
      <c r="L36" s="9"/>
      <c r="M36" s="9"/>
      <c r="N36" s="9" t="s">
        <v>553</v>
      </c>
      <c r="O36" s="9"/>
      <c r="P36" s="79">
        <v>37</v>
      </c>
      <c r="Q36" s="38">
        <f t="shared" si="0"/>
        <v>164</v>
      </c>
      <c r="R36" s="39">
        <f t="shared" si="1"/>
        <v>27.333333333333332</v>
      </c>
      <c r="S36" s="38">
        <f t="shared" si="2"/>
        <v>6</v>
      </c>
      <c r="U36" s="30"/>
      <c r="V36" s="30"/>
      <c r="W36" s="37"/>
      <c r="X36" s="37"/>
      <c r="Y36" s="37"/>
    </row>
    <row r="37" spans="1:25" ht="12.75">
      <c r="A37" s="3">
        <v>33</v>
      </c>
      <c r="B37" s="65" t="s">
        <v>213</v>
      </c>
      <c r="C37" s="65" t="s">
        <v>455</v>
      </c>
      <c r="D37" s="79">
        <v>53</v>
      </c>
      <c r="E37" s="9"/>
      <c r="F37" s="79"/>
      <c r="G37" s="79"/>
      <c r="H37" s="79">
        <v>13</v>
      </c>
      <c r="I37" s="79"/>
      <c r="J37" s="79"/>
      <c r="K37" s="79"/>
      <c r="L37" s="79">
        <v>25</v>
      </c>
      <c r="M37" s="79">
        <v>18</v>
      </c>
      <c r="N37" s="79">
        <v>20</v>
      </c>
      <c r="O37" s="9"/>
      <c r="P37" s="79">
        <v>36</v>
      </c>
      <c r="Q37" s="38">
        <f t="shared" si="0"/>
        <v>165</v>
      </c>
      <c r="R37" s="39">
        <f t="shared" si="1"/>
        <v>27.5</v>
      </c>
      <c r="S37" s="38">
        <f t="shared" si="2"/>
        <v>6</v>
      </c>
      <c r="U37" s="30"/>
      <c r="V37" s="30"/>
      <c r="W37" s="30"/>
      <c r="X37" s="30"/>
      <c r="Y37" s="30"/>
    </row>
    <row r="38" spans="1:25" ht="12.75">
      <c r="A38" s="38">
        <v>34</v>
      </c>
      <c r="B38" s="65" t="s">
        <v>32</v>
      </c>
      <c r="C38" s="65" t="s">
        <v>456</v>
      </c>
      <c r="D38" s="79">
        <v>44</v>
      </c>
      <c r="E38" s="9"/>
      <c r="F38" s="79">
        <v>8</v>
      </c>
      <c r="G38" s="79">
        <v>39</v>
      </c>
      <c r="H38" s="9" t="s">
        <v>551</v>
      </c>
      <c r="I38" s="79"/>
      <c r="J38" s="79">
        <v>18</v>
      </c>
      <c r="K38" s="9"/>
      <c r="L38" s="79"/>
      <c r="M38" s="79">
        <v>26</v>
      </c>
      <c r="N38" s="79">
        <v>44</v>
      </c>
      <c r="O38" s="9"/>
      <c r="P38" s="79"/>
      <c r="Q38" s="38">
        <f t="shared" si="0"/>
        <v>179</v>
      </c>
      <c r="R38" s="39">
        <f t="shared" si="1"/>
        <v>29.833333333333332</v>
      </c>
      <c r="S38" s="38">
        <f t="shared" si="2"/>
        <v>6</v>
      </c>
      <c r="U38" s="30"/>
      <c r="V38" s="30"/>
      <c r="W38" s="30"/>
      <c r="X38" s="30"/>
      <c r="Y38" s="30"/>
    </row>
    <row r="39" spans="1:26" ht="12.75">
      <c r="A39" s="3">
        <v>35</v>
      </c>
      <c r="B39" s="9" t="s">
        <v>342</v>
      </c>
      <c r="C39" s="9" t="s">
        <v>456</v>
      </c>
      <c r="D39" s="9"/>
      <c r="E39" s="9"/>
      <c r="F39" s="79">
        <v>15</v>
      </c>
      <c r="G39" s="79">
        <v>21</v>
      </c>
      <c r="H39" s="79">
        <v>52</v>
      </c>
      <c r="I39" s="79"/>
      <c r="J39" s="79">
        <v>33</v>
      </c>
      <c r="K39" s="9"/>
      <c r="L39" s="79">
        <v>36</v>
      </c>
      <c r="M39" s="9"/>
      <c r="N39" s="9"/>
      <c r="O39" s="9"/>
      <c r="P39" s="79">
        <v>27</v>
      </c>
      <c r="Q39" s="38">
        <f t="shared" si="0"/>
        <v>184</v>
      </c>
      <c r="R39" s="39">
        <f t="shared" si="1"/>
        <v>30.666666666666668</v>
      </c>
      <c r="S39" s="38">
        <f t="shared" si="2"/>
        <v>6</v>
      </c>
      <c r="U39" s="30"/>
      <c r="V39" s="30"/>
      <c r="W39" s="37"/>
      <c r="X39" s="37"/>
      <c r="Y39" s="37"/>
      <c r="Z39" s="26"/>
    </row>
    <row r="40" spans="1:26" ht="12.75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79"/>
      <c r="M40" s="9"/>
      <c r="N40" s="9"/>
      <c r="O40" s="9"/>
      <c r="P40" s="9"/>
      <c r="Q40" s="38"/>
      <c r="R40" s="39"/>
      <c r="S40" s="38"/>
      <c r="U40" s="30"/>
      <c r="V40" s="30"/>
      <c r="W40" s="37"/>
      <c r="X40" s="37"/>
      <c r="Y40" s="37"/>
      <c r="Z40" s="26"/>
    </row>
    <row r="41" spans="1:25" ht="12.75">
      <c r="A41" s="38"/>
      <c r="B41" s="9" t="s">
        <v>477</v>
      </c>
      <c r="C41" s="9" t="s">
        <v>456</v>
      </c>
      <c r="D41" s="9"/>
      <c r="E41" s="9"/>
      <c r="F41" s="9"/>
      <c r="G41" s="9">
        <v>1</v>
      </c>
      <c r="H41" s="9"/>
      <c r="I41" s="9"/>
      <c r="J41" s="9"/>
      <c r="K41" s="9"/>
      <c r="L41" s="9"/>
      <c r="M41" s="9"/>
      <c r="N41" s="9"/>
      <c r="O41" s="9"/>
      <c r="P41" s="9"/>
      <c r="Q41" s="38">
        <f aca="true" t="shared" si="3" ref="Q41:Q72">SUM(D41:P41)</f>
        <v>1</v>
      </c>
      <c r="R41" s="39">
        <f aca="true" t="shared" si="4" ref="R41:R72">Q41/COUNT(D41:P41)</f>
        <v>1</v>
      </c>
      <c r="S41" s="38">
        <f aca="true" t="shared" si="5" ref="S41:S72">COUNT(D41:P41)</f>
        <v>1</v>
      </c>
      <c r="U41" s="30"/>
      <c r="V41" s="30"/>
      <c r="W41" s="37"/>
      <c r="X41" s="37"/>
      <c r="Y41" s="37"/>
    </row>
    <row r="42" spans="1:25" ht="12.75">
      <c r="A42" s="3"/>
      <c r="B42" s="9" t="s">
        <v>434</v>
      </c>
      <c r="C42" s="9" t="s">
        <v>455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3</v>
      </c>
      <c r="O42" s="9"/>
      <c r="P42" s="9"/>
      <c r="Q42" s="38">
        <f t="shared" si="3"/>
        <v>3</v>
      </c>
      <c r="R42" s="39">
        <f t="shared" si="4"/>
        <v>3</v>
      </c>
      <c r="S42" s="38">
        <f t="shared" si="5"/>
        <v>1</v>
      </c>
      <c r="U42" s="30"/>
      <c r="V42" s="30"/>
      <c r="W42" s="30"/>
      <c r="X42" s="30"/>
      <c r="Y42" s="30"/>
    </row>
    <row r="43" spans="1:26" s="26" customFormat="1" ht="12.75">
      <c r="A43" s="38"/>
      <c r="B43" s="9" t="s">
        <v>183</v>
      </c>
      <c r="C43" s="9" t="s">
        <v>458</v>
      </c>
      <c r="D43" s="9"/>
      <c r="E43" s="9"/>
      <c r="F43" s="9"/>
      <c r="G43" s="9"/>
      <c r="H43" s="9"/>
      <c r="I43" s="9">
        <v>6</v>
      </c>
      <c r="J43" s="9"/>
      <c r="K43" s="9"/>
      <c r="L43" s="9"/>
      <c r="M43" s="9"/>
      <c r="N43" s="9"/>
      <c r="O43" s="9">
        <v>4</v>
      </c>
      <c r="P43" s="9"/>
      <c r="Q43" s="38">
        <f t="shared" si="3"/>
        <v>10</v>
      </c>
      <c r="R43" s="39">
        <f t="shared" si="4"/>
        <v>5</v>
      </c>
      <c r="S43" s="38">
        <f t="shared" si="5"/>
        <v>2</v>
      </c>
      <c r="U43" s="30"/>
      <c r="V43" s="30"/>
      <c r="W43" s="37"/>
      <c r="X43" s="37"/>
      <c r="Y43" s="37"/>
      <c r="Z43"/>
    </row>
    <row r="44" spans="1:26" s="26" customFormat="1" ht="12.75">
      <c r="A44" s="3"/>
      <c r="B44" s="9" t="s">
        <v>249</v>
      </c>
      <c r="C44" s="9" t="s">
        <v>453</v>
      </c>
      <c r="D44" s="9"/>
      <c r="E44" s="9"/>
      <c r="F44" s="9"/>
      <c r="G44" s="9"/>
      <c r="H44" s="9"/>
      <c r="I44" s="9"/>
      <c r="J44" s="9"/>
      <c r="K44" s="9"/>
      <c r="L44" s="9"/>
      <c r="M44" s="9">
        <v>5</v>
      </c>
      <c r="N44" s="9"/>
      <c r="O44" s="9"/>
      <c r="P44" s="9"/>
      <c r="Q44" s="38">
        <f t="shared" si="3"/>
        <v>5</v>
      </c>
      <c r="R44" s="39">
        <f t="shared" si="4"/>
        <v>5</v>
      </c>
      <c r="S44" s="38">
        <f t="shared" si="5"/>
        <v>1</v>
      </c>
      <c r="U44" s="30"/>
      <c r="V44" s="30"/>
      <c r="W44" s="30"/>
      <c r="X44" s="30"/>
      <c r="Y44" s="30"/>
      <c r="Z44"/>
    </row>
    <row r="45" spans="1:26" s="26" customFormat="1" ht="12.75">
      <c r="A45" s="38"/>
      <c r="B45" s="9" t="s">
        <v>226</v>
      </c>
      <c r="C45" s="9" t="s">
        <v>453</v>
      </c>
      <c r="D45" s="9"/>
      <c r="E45" s="9">
        <v>7</v>
      </c>
      <c r="F45" s="9"/>
      <c r="G45" s="9"/>
      <c r="H45" s="9"/>
      <c r="I45" s="9"/>
      <c r="J45" s="9"/>
      <c r="K45" s="9"/>
      <c r="L45" s="9"/>
      <c r="M45" s="9">
        <v>4</v>
      </c>
      <c r="N45" s="9"/>
      <c r="O45" s="9"/>
      <c r="P45" s="9"/>
      <c r="Q45" s="38">
        <f t="shared" si="3"/>
        <v>11</v>
      </c>
      <c r="R45" s="39">
        <f t="shared" si="4"/>
        <v>5.5</v>
      </c>
      <c r="S45" s="38">
        <f t="shared" si="5"/>
        <v>2</v>
      </c>
      <c r="U45" s="30"/>
      <c r="V45" s="30"/>
      <c r="W45" s="30"/>
      <c r="X45" s="30"/>
      <c r="Y45" s="30"/>
      <c r="Z45"/>
    </row>
    <row r="46" spans="1:21" s="26" customFormat="1" ht="12.75">
      <c r="A46" s="3"/>
      <c r="B46" s="9" t="s">
        <v>237</v>
      </c>
      <c r="C46" s="9" t="s">
        <v>455</v>
      </c>
      <c r="D46" s="9"/>
      <c r="E46" s="9"/>
      <c r="F46" s="9"/>
      <c r="G46" s="9"/>
      <c r="H46" s="9"/>
      <c r="I46" s="9"/>
      <c r="J46" s="9">
        <v>7</v>
      </c>
      <c r="K46" s="9"/>
      <c r="L46" s="9"/>
      <c r="M46" s="9"/>
      <c r="N46" s="9"/>
      <c r="O46" s="9"/>
      <c r="P46" s="9"/>
      <c r="Q46" s="38">
        <f t="shared" si="3"/>
        <v>7</v>
      </c>
      <c r="R46" s="39">
        <f t="shared" si="4"/>
        <v>7</v>
      </c>
      <c r="S46" s="38">
        <f t="shared" si="5"/>
        <v>1</v>
      </c>
      <c r="U46" s="30"/>
    </row>
    <row r="47" spans="1:21" s="21" customFormat="1" ht="12.75">
      <c r="A47" s="38"/>
      <c r="B47" s="9" t="s">
        <v>274</v>
      </c>
      <c r="C47" s="9" t="s">
        <v>458</v>
      </c>
      <c r="D47" s="9"/>
      <c r="E47" s="9"/>
      <c r="F47" s="9"/>
      <c r="G47" s="9"/>
      <c r="H47" s="9"/>
      <c r="I47" s="9">
        <v>12</v>
      </c>
      <c r="J47" s="9"/>
      <c r="K47" s="9"/>
      <c r="L47" s="9"/>
      <c r="M47" s="9"/>
      <c r="N47" s="9"/>
      <c r="O47" s="9">
        <v>5</v>
      </c>
      <c r="P47" s="9"/>
      <c r="Q47" s="38">
        <f t="shared" si="3"/>
        <v>17</v>
      </c>
      <c r="R47" s="39">
        <f t="shared" si="4"/>
        <v>8.5</v>
      </c>
      <c r="S47" s="38">
        <f t="shared" si="5"/>
        <v>2</v>
      </c>
      <c r="U47" s="30"/>
    </row>
    <row r="48" spans="1:21" ht="12.75">
      <c r="A48" s="3"/>
      <c r="B48" s="9" t="s">
        <v>501</v>
      </c>
      <c r="C48" s="9" t="s">
        <v>455</v>
      </c>
      <c r="D48" s="9"/>
      <c r="E48" s="9"/>
      <c r="F48" s="9"/>
      <c r="G48" s="9"/>
      <c r="H48" s="9">
        <v>10</v>
      </c>
      <c r="I48" s="9">
        <v>8</v>
      </c>
      <c r="J48" s="9">
        <v>9</v>
      </c>
      <c r="K48" s="9"/>
      <c r="L48" s="9"/>
      <c r="M48" s="9"/>
      <c r="N48" s="9"/>
      <c r="O48" s="9"/>
      <c r="P48" s="9"/>
      <c r="Q48" s="38">
        <f t="shared" si="3"/>
        <v>27</v>
      </c>
      <c r="R48" s="39">
        <f t="shared" si="4"/>
        <v>9</v>
      </c>
      <c r="S48" s="38">
        <f t="shared" si="5"/>
        <v>3</v>
      </c>
      <c r="U48" s="30"/>
    </row>
    <row r="49" spans="1:21" ht="12.75">
      <c r="A49" s="38"/>
      <c r="B49" s="9" t="s">
        <v>104</v>
      </c>
      <c r="C49" s="9" t="s">
        <v>458</v>
      </c>
      <c r="D49" s="9"/>
      <c r="E49" s="9"/>
      <c r="F49" s="9"/>
      <c r="G49" s="9"/>
      <c r="H49" s="9"/>
      <c r="I49" s="9">
        <v>7</v>
      </c>
      <c r="J49" s="9"/>
      <c r="K49" s="9"/>
      <c r="L49" s="9"/>
      <c r="M49" s="9"/>
      <c r="N49" s="9"/>
      <c r="O49" s="9">
        <v>11</v>
      </c>
      <c r="P49" s="9"/>
      <c r="Q49" s="38">
        <f t="shared" si="3"/>
        <v>18</v>
      </c>
      <c r="R49" s="39">
        <f t="shared" si="4"/>
        <v>9</v>
      </c>
      <c r="S49" s="38">
        <f t="shared" si="5"/>
        <v>2</v>
      </c>
      <c r="U49" s="30"/>
    </row>
    <row r="50" spans="1:21" ht="12.75">
      <c r="A50" s="3"/>
      <c r="B50" s="9" t="s">
        <v>421</v>
      </c>
      <c r="C50" s="9" t="s">
        <v>455</v>
      </c>
      <c r="D50" s="9"/>
      <c r="E50" s="9"/>
      <c r="F50" s="9"/>
      <c r="G50" s="9"/>
      <c r="H50" s="9">
        <v>7</v>
      </c>
      <c r="I50" s="9"/>
      <c r="J50" s="9"/>
      <c r="K50" s="9"/>
      <c r="L50" s="9">
        <v>10</v>
      </c>
      <c r="M50" s="9">
        <v>12</v>
      </c>
      <c r="N50" s="9">
        <v>4</v>
      </c>
      <c r="O50" s="9"/>
      <c r="P50" s="9">
        <v>16</v>
      </c>
      <c r="Q50" s="38">
        <f t="shared" si="3"/>
        <v>49</v>
      </c>
      <c r="R50" s="39">
        <f t="shared" si="4"/>
        <v>9.8</v>
      </c>
      <c r="S50" s="38">
        <f t="shared" si="5"/>
        <v>5</v>
      </c>
      <c r="U50" s="30"/>
    </row>
    <row r="51" spans="1:21" ht="12.75">
      <c r="A51" s="38"/>
      <c r="B51" s="65" t="s">
        <v>184</v>
      </c>
      <c r="C51" s="65" t="s">
        <v>454</v>
      </c>
      <c r="D51" s="9">
        <v>4</v>
      </c>
      <c r="E51" s="9">
        <v>15</v>
      </c>
      <c r="F51" s="9">
        <v>11</v>
      </c>
      <c r="G51" s="9"/>
      <c r="H51" s="9"/>
      <c r="I51" s="9"/>
      <c r="J51" s="9"/>
      <c r="K51" s="61"/>
      <c r="L51" s="9"/>
      <c r="M51" s="9"/>
      <c r="N51" s="9"/>
      <c r="O51" s="9"/>
      <c r="P51" s="9"/>
      <c r="Q51" s="38">
        <f t="shared" si="3"/>
        <v>30</v>
      </c>
      <c r="R51" s="39">
        <f t="shared" si="4"/>
        <v>10</v>
      </c>
      <c r="S51" s="38">
        <f t="shared" si="5"/>
        <v>3</v>
      </c>
      <c r="U51" s="30"/>
    </row>
    <row r="52" spans="1:21" ht="12.75">
      <c r="A52" s="3"/>
      <c r="B52" s="9" t="s">
        <v>253</v>
      </c>
      <c r="C52" s="9" t="s">
        <v>453</v>
      </c>
      <c r="D52" s="9"/>
      <c r="E52" s="9"/>
      <c r="F52" s="9"/>
      <c r="G52" s="9"/>
      <c r="H52" s="9"/>
      <c r="I52" s="9"/>
      <c r="J52" s="9"/>
      <c r="K52" s="9"/>
      <c r="L52" s="9"/>
      <c r="M52" s="9">
        <v>11</v>
      </c>
      <c r="N52" s="9"/>
      <c r="O52" s="9"/>
      <c r="P52" s="9"/>
      <c r="Q52" s="38">
        <f t="shared" si="3"/>
        <v>11</v>
      </c>
      <c r="R52" s="39">
        <f t="shared" si="4"/>
        <v>11</v>
      </c>
      <c r="S52" s="38">
        <f t="shared" si="5"/>
        <v>1</v>
      </c>
      <c r="U52" s="30"/>
    </row>
    <row r="53" spans="1:21" ht="12.75">
      <c r="A53" s="38"/>
      <c r="B53" s="9" t="s">
        <v>181</v>
      </c>
      <c r="C53" s="9" t="s">
        <v>458</v>
      </c>
      <c r="D53" s="9"/>
      <c r="E53" s="9"/>
      <c r="F53" s="9"/>
      <c r="G53" s="9"/>
      <c r="H53" s="9"/>
      <c r="I53" s="9">
        <v>11</v>
      </c>
      <c r="J53" s="9"/>
      <c r="K53" s="9"/>
      <c r="L53" s="9"/>
      <c r="M53" s="9"/>
      <c r="N53" s="9"/>
      <c r="O53" s="9">
        <v>13</v>
      </c>
      <c r="P53" s="9"/>
      <c r="Q53" s="38">
        <f t="shared" si="3"/>
        <v>24</v>
      </c>
      <c r="R53" s="39">
        <f t="shared" si="4"/>
        <v>12</v>
      </c>
      <c r="S53" s="38">
        <f t="shared" si="5"/>
        <v>2</v>
      </c>
      <c r="U53" s="30"/>
    </row>
    <row r="54" spans="1:21" ht="12.75">
      <c r="A54" s="3"/>
      <c r="B54" s="65" t="s">
        <v>247</v>
      </c>
      <c r="C54" s="65" t="s">
        <v>454</v>
      </c>
      <c r="D54" s="9">
        <v>8</v>
      </c>
      <c r="E54" s="9"/>
      <c r="F54" s="9"/>
      <c r="G54" s="9"/>
      <c r="H54" s="9"/>
      <c r="I54" s="9"/>
      <c r="J54" s="9"/>
      <c r="K54" s="9"/>
      <c r="L54" s="9"/>
      <c r="M54" s="9"/>
      <c r="N54" s="9">
        <v>17</v>
      </c>
      <c r="O54" s="9"/>
      <c r="P54" s="9"/>
      <c r="Q54" s="38">
        <f t="shared" si="3"/>
        <v>25</v>
      </c>
      <c r="R54" s="39">
        <f t="shared" si="4"/>
        <v>12.5</v>
      </c>
      <c r="S54" s="38">
        <f t="shared" si="5"/>
        <v>2</v>
      </c>
      <c r="U54" s="30"/>
    </row>
    <row r="55" spans="1:21" ht="12.75">
      <c r="A55" s="38"/>
      <c r="B55" s="65" t="s">
        <v>243</v>
      </c>
      <c r="C55" s="65" t="s">
        <v>453</v>
      </c>
      <c r="D55" s="9">
        <v>34</v>
      </c>
      <c r="E55" s="9">
        <v>2</v>
      </c>
      <c r="F55" s="9"/>
      <c r="G55" s="9"/>
      <c r="H55" s="9"/>
      <c r="I55" s="9"/>
      <c r="J55" s="9"/>
      <c r="K55" s="9"/>
      <c r="L55" s="9"/>
      <c r="M55" s="9">
        <v>2</v>
      </c>
      <c r="N55" s="9"/>
      <c r="O55" s="9"/>
      <c r="P55" s="9"/>
      <c r="Q55" s="38">
        <f t="shared" si="3"/>
        <v>38</v>
      </c>
      <c r="R55" s="39">
        <f t="shared" si="4"/>
        <v>12.666666666666666</v>
      </c>
      <c r="S55" s="38">
        <f t="shared" si="5"/>
        <v>3</v>
      </c>
      <c r="U55" s="30"/>
    </row>
    <row r="56" spans="1:21" ht="12.75">
      <c r="A56" s="3"/>
      <c r="B56" s="65" t="s">
        <v>129</v>
      </c>
      <c r="C56" s="65" t="s">
        <v>454</v>
      </c>
      <c r="D56" s="9">
        <v>13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8">
        <f t="shared" si="3"/>
        <v>13</v>
      </c>
      <c r="R56" s="39">
        <f t="shared" si="4"/>
        <v>13</v>
      </c>
      <c r="S56" s="38">
        <f t="shared" si="5"/>
        <v>1</v>
      </c>
      <c r="U56" s="30"/>
    </row>
    <row r="57" spans="1:21" ht="12.75">
      <c r="A57" s="38"/>
      <c r="B57" s="9" t="s">
        <v>308</v>
      </c>
      <c r="C57" s="9" t="s">
        <v>454</v>
      </c>
      <c r="D57" s="9"/>
      <c r="E57" s="9"/>
      <c r="F57" s="9"/>
      <c r="G57" s="9"/>
      <c r="H57" s="9"/>
      <c r="I57" s="9"/>
      <c r="J57" s="9"/>
      <c r="K57" s="61">
        <v>13</v>
      </c>
      <c r="L57" s="9"/>
      <c r="M57" s="9"/>
      <c r="N57" s="9"/>
      <c r="O57" s="9"/>
      <c r="P57" s="9"/>
      <c r="Q57" s="38">
        <f t="shared" si="3"/>
        <v>13</v>
      </c>
      <c r="R57" s="39">
        <f t="shared" si="4"/>
        <v>13</v>
      </c>
      <c r="S57" s="38">
        <f t="shared" si="5"/>
        <v>1</v>
      </c>
      <c r="U57" s="30"/>
    </row>
    <row r="58" spans="1:21" ht="12.75">
      <c r="A58" s="3"/>
      <c r="B58" s="9" t="s">
        <v>74</v>
      </c>
      <c r="C58" s="9" t="s">
        <v>456</v>
      </c>
      <c r="D58" s="9"/>
      <c r="E58" s="9"/>
      <c r="F58" s="9"/>
      <c r="G58" s="9"/>
      <c r="H58" s="9"/>
      <c r="I58" s="9"/>
      <c r="J58" s="9">
        <v>13</v>
      </c>
      <c r="K58" s="9"/>
      <c r="L58" s="9"/>
      <c r="M58" s="9"/>
      <c r="N58" s="9"/>
      <c r="O58" s="9"/>
      <c r="P58" s="9"/>
      <c r="Q58" s="38">
        <f t="shared" si="3"/>
        <v>13</v>
      </c>
      <c r="R58" s="39">
        <f t="shared" si="4"/>
        <v>13</v>
      </c>
      <c r="S58" s="38">
        <f t="shared" si="5"/>
        <v>1</v>
      </c>
      <c r="U58" s="30"/>
    </row>
    <row r="59" spans="1:21" ht="12.75">
      <c r="A59" s="38"/>
      <c r="B59" s="9" t="s">
        <v>163</v>
      </c>
      <c r="C59" s="9" t="s">
        <v>458</v>
      </c>
      <c r="D59" s="9"/>
      <c r="E59" s="9"/>
      <c r="F59" s="9"/>
      <c r="G59" s="9"/>
      <c r="H59" s="9"/>
      <c r="I59" s="9">
        <v>21</v>
      </c>
      <c r="J59" s="9"/>
      <c r="K59" s="9"/>
      <c r="L59" s="9"/>
      <c r="M59" s="9"/>
      <c r="N59" s="9"/>
      <c r="O59" s="9">
        <v>8</v>
      </c>
      <c r="P59" s="9"/>
      <c r="Q59" s="38">
        <f t="shared" si="3"/>
        <v>29</v>
      </c>
      <c r="R59" s="39">
        <f t="shared" si="4"/>
        <v>14.5</v>
      </c>
      <c r="S59" s="38">
        <f t="shared" si="5"/>
        <v>2</v>
      </c>
      <c r="U59" s="30"/>
    </row>
    <row r="60" spans="1:21" ht="12.75">
      <c r="A60" s="3"/>
      <c r="B60" s="9" t="s">
        <v>507</v>
      </c>
      <c r="C60" s="9" t="s">
        <v>458</v>
      </c>
      <c r="D60" s="9"/>
      <c r="E60" s="9"/>
      <c r="F60" s="9"/>
      <c r="G60" s="9"/>
      <c r="H60" s="9"/>
      <c r="I60" s="9">
        <v>20</v>
      </c>
      <c r="J60" s="9"/>
      <c r="K60" s="9"/>
      <c r="L60" s="9"/>
      <c r="M60" s="9"/>
      <c r="N60" s="9"/>
      <c r="O60" s="9">
        <v>9</v>
      </c>
      <c r="P60" s="9"/>
      <c r="Q60" s="38">
        <f t="shared" si="3"/>
        <v>29</v>
      </c>
      <c r="R60" s="39">
        <f t="shared" si="4"/>
        <v>14.5</v>
      </c>
      <c r="S60" s="38">
        <f t="shared" si="5"/>
        <v>2</v>
      </c>
      <c r="U60" s="30"/>
    </row>
    <row r="61" spans="1:21" ht="12.75">
      <c r="A61" s="38"/>
      <c r="B61" s="9" t="s">
        <v>127</v>
      </c>
      <c r="C61" s="9" t="s">
        <v>458</v>
      </c>
      <c r="D61" s="9"/>
      <c r="E61" s="9"/>
      <c r="F61" s="9"/>
      <c r="G61" s="9"/>
      <c r="H61" s="9"/>
      <c r="I61" s="9">
        <v>23</v>
      </c>
      <c r="J61" s="9"/>
      <c r="K61" s="9"/>
      <c r="L61" s="9"/>
      <c r="M61" s="9"/>
      <c r="N61" s="9"/>
      <c r="O61" s="9">
        <v>6</v>
      </c>
      <c r="P61" s="9"/>
      <c r="Q61" s="38">
        <f t="shared" si="3"/>
        <v>29</v>
      </c>
      <c r="R61" s="39">
        <f t="shared" si="4"/>
        <v>14.5</v>
      </c>
      <c r="S61" s="38">
        <f t="shared" si="5"/>
        <v>2</v>
      </c>
      <c r="U61" s="30"/>
    </row>
    <row r="62" spans="1:21" ht="12.75">
      <c r="A62" s="3"/>
      <c r="B62" s="9" t="s">
        <v>42</v>
      </c>
      <c r="C62" s="9" t="s">
        <v>455</v>
      </c>
      <c r="D62" s="9"/>
      <c r="E62" s="9"/>
      <c r="F62" s="9"/>
      <c r="G62" s="9"/>
      <c r="H62" s="9">
        <v>20</v>
      </c>
      <c r="I62" s="9"/>
      <c r="J62" s="9"/>
      <c r="K62" s="9"/>
      <c r="L62" s="9">
        <v>18</v>
      </c>
      <c r="M62" s="9"/>
      <c r="N62" s="9">
        <v>14</v>
      </c>
      <c r="O62" s="9"/>
      <c r="P62" s="9">
        <v>9</v>
      </c>
      <c r="Q62" s="38">
        <f t="shared" si="3"/>
        <v>61</v>
      </c>
      <c r="R62" s="39">
        <f t="shared" si="4"/>
        <v>15.25</v>
      </c>
      <c r="S62" s="38">
        <f t="shared" si="5"/>
        <v>4</v>
      </c>
      <c r="U62" s="30"/>
    </row>
    <row r="63" spans="1:21" ht="12.75">
      <c r="A63" s="38"/>
      <c r="B63" s="9" t="s">
        <v>22</v>
      </c>
      <c r="C63" s="9" t="s">
        <v>451</v>
      </c>
      <c r="D63" s="9"/>
      <c r="E63" s="9"/>
      <c r="F63" s="9"/>
      <c r="G63" s="9">
        <v>18</v>
      </c>
      <c r="H63" s="9"/>
      <c r="I63" s="9"/>
      <c r="J63" s="9"/>
      <c r="K63" s="9"/>
      <c r="L63" s="9">
        <v>12</v>
      </c>
      <c r="M63" s="9"/>
      <c r="N63" s="9"/>
      <c r="O63" s="9"/>
      <c r="P63" s="9">
        <v>18</v>
      </c>
      <c r="Q63" s="38">
        <f t="shared" si="3"/>
        <v>48</v>
      </c>
      <c r="R63" s="39">
        <f t="shared" si="4"/>
        <v>16</v>
      </c>
      <c r="S63" s="38">
        <f t="shared" si="5"/>
        <v>3</v>
      </c>
      <c r="U63" s="30"/>
    </row>
    <row r="64" spans="1:25" ht="12.75">
      <c r="A64" s="3"/>
      <c r="B64" s="9" t="s">
        <v>128</v>
      </c>
      <c r="C64" s="9" t="s">
        <v>454</v>
      </c>
      <c r="D64" s="9"/>
      <c r="E64" s="9"/>
      <c r="F64" s="9"/>
      <c r="G64" s="9"/>
      <c r="H64" s="9"/>
      <c r="I64" s="9"/>
      <c r="J64" s="9"/>
      <c r="K64" s="9">
        <v>16</v>
      </c>
      <c r="L64" s="9"/>
      <c r="M64" s="9"/>
      <c r="N64" s="9"/>
      <c r="O64" s="9"/>
      <c r="P64" s="9"/>
      <c r="Q64" s="38">
        <f t="shared" si="3"/>
        <v>16</v>
      </c>
      <c r="R64" s="39">
        <f t="shared" si="4"/>
        <v>16</v>
      </c>
      <c r="S64" s="38">
        <f t="shared" si="5"/>
        <v>1</v>
      </c>
      <c r="U64" s="30"/>
      <c r="V64" s="30"/>
      <c r="W64" s="30"/>
      <c r="X64" s="30"/>
      <c r="Y64" s="30"/>
    </row>
    <row r="65" spans="1:25" ht="12.75">
      <c r="A65" s="38"/>
      <c r="B65" s="9" t="s">
        <v>502</v>
      </c>
      <c r="C65" s="9" t="s">
        <v>455</v>
      </c>
      <c r="D65" s="9"/>
      <c r="E65" s="9"/>
      <c r="F65" s="9"/>
      <c r="G65" s="9"/>
      <c r="H65" s="9">
        <v>16</v>
      </c>
      <c r="I65" s="9"/>
      <c r="J65" s="9"/>
      <c r="K65" s="9"/>
      <c r="L65" s="9"/>
      <c r="M65" s="9"/>
      <c r="N65" s="9"/>
      <c r="O65" s="9"/>
      <c r="P65" s="9"/>
      <c r="Q65" s="38">
        <f t="shared" si="3"/>
        <v>16</v>
      </c>
      <c r="R65" s="39">
        <f t="shared" si="4"/>
        <v>16</v>
      </c>
      <c r="S65" s="38">
        <f t="shared" si="5"/>
        <v>1</v>
      </c>
      <c r="U65" s="30"/>
      <c r="V65" s="30"/>
      <c r="W65" s="26"/>
      <c r="X65" s="26"/>
      <c r="Y65" s="26"/>
    </row>
    <row r="66" spans="1:26" ht="12.75">
      <c r="A66" s="3"/>
      <c r="B66" s="9" t="s">
        <v>141</v>
      </c>
      <c r="C66" s="9" t="s">
        <v>458</v>
      </c>
      <c r="D66" s="9"/>
      <c r="E66" s="9"/>
      <c r="F66" s="9"/>
      <c r="G66" s="9"/>
      <c r="H66" s="9"/>
      <c r="I66" s="9">
        <v>19</v>
      </c>
      <c r="J66" s="9"/>
      <c r="K66" s="9"/>
      <c r="L66" s="9"/>
      <c r="M66" s="9"/>
      <c r="N66" s="9"/>
      <c r="O66" s="9">
        <v>15</v>
      </c>
      <c r="P66" s="9"/>
      <c r="Q66" s="38">
        <f t="shared" si="3"/>
        <v>34</v>
      </c>
      <c r="R66" s="39">
        <f t="shared" si="4"/>
        <v>17</v>
      </c>
      <c r="S66" s="38">
        <f t="shared" si="5"/>
        <v>2</v>
      </c>
      <c r="U66" s="30"/>
      <c r="V66" s="30"/>
      <c r="W66" s="37"/>
      <c r="X66" s="37"/>
      <c r="Y66" s="37"/>
      <c r="Z66" s="26"/>
    </row>
    <row r="67" spans="1:25" ht="12.75">
      <c r="A67" s="38"/>
      <c r="B67" s="9" t="s">
        <v>263</v>
      </c>
      <c r="C67" s="9" t="s">
        <v>452</v>
      </c>
      <c r="D67" s="9"/>
      <c r="E67" s="9"/>
      <c r="F67" s="9"/>
      <c r="G67" s="9"/>
      <c r="H67" s="9"/>
      <c r="I67" s="9">
        <v>10</v>
      </c>
      <c r="J67" s="9"/>
      <c r="K67" s="9"/>
      <c r="L67" s="9">
        <v>15</v>
      </c>
      <c r="M67" s="9">
        <v>31</v>
      </c>
      <c r="N67" s="9"/>
      <c r="O67" s="9"/>
      <c r="P67" s="9">
        <v>14</v>
      </c>
      <c r="Q67" s="38">
        <f t="shared" si="3"/>
        <v>70</v>
      </c>
      <c r="R67" s="39">
        <f t="shared" si="4"/>
        <v>17.5</v>
      </c>
      <c r="S67" s="38">
        <f t="shared" si="5"/>
        <v>4</v>
      </c>
      <c r="U67" s="30"/>
      <c r="V67" s="30"/>
      <c r="W67" s="37"/>
      <c r="X67" s="37"/>
      <c r="Y67" s="37"/>
    </row>
    <row r="68" spans="1:25" ht="12.75">
      <c r="A68" s="3"/>
      <c r="B68" s="9" t="s">
        <v>194</v>
      </c>
      <c r="C68" s="9" t="s">
        <v>453</v>
      </c>
      <c r="D68" s="9">
        <v>15</v>
      </c>
      <c r="E68" s="9">
        <v>26</v>
      </c>
      <c r="F68" s="9"/>
      <c r="G68" s="9">
        <v>16</v>
      </c>
      <c r="H68" s="9"/>
      <c r="I68" s="9"/>
      <c r="J68" s="9"/>
      <c r="K68" s="9"/>
      <c r="L68" s="9"/>
      <c r="M68" s="9">
        <v>15</v>
      </c>
      <c r="N68" s="9"/>
      <c r="O68" s="9"/>
      <c r="P68" s="9"/>
      <c r="Q68" s="38">
        <f t="shared" si="3"/>
        <v>72</v>
      </c>
      <c r="R68" s="39">
        <f t="shared" si="4"/>
        <v>18</v>
      </c>
      <c r="S68" s="38">
        <f t="shared" si="5"/>
        <v>4</v>
      </c>
      <c r="U68" s="30"/>
      <c r="V68" s="30"/>
      <c r="W68" s="30"/>
      <c r="X68" s="30"/>
      <c r="Y68" s="30"/>
    </row>
    <row r="69" spans="1:24" ht="12.75">
      <c r="A69" s="38"/>
      <c r="B69" s="9" t="s">
        <v>155</v>
      </c>
      <c r="C69" s="9" t="s">
        <v>458</v>
      </c>
      <c r="D69" s="9"/>
      <c r="E69" s="9"/>
      <c r="F69" s="9"/>
      <c r="G69" s="9"/>
      <c r="H69" s="9"/>
      <c r="I69" s="9">
        <v>24</v>
      </c>
      <c r="J69" s="9"/>
      <c r="K69" s="9"/>
      <c r="L69" s="9"/>
      <c r="M69" s="9"/>
      <c r="N69" s="9"/>
      <c r="O69" s="9">
        <v>12</v>
      </c>
      <c r="P69" s="9"/>
      <c r="Q69" s="38">
        <f t="shared" si="3"/>
        <v>36</v>
      </c>
      <c r="R69" s="39">
        <f t="shared" si="4"/>
        <v>18</v>
      </c>
      <c r="S69" s="38">
        <f t="shared" si="5"/>
        <v>2</v>
      </c>
      <c r="U69" s="30"/>
      <c r="V69" s="30"/>
      <c r="W69" s="30"/>
      <c r="X69" s="30"/>
    </row>
    <row r="70" spans="1:25" ht="12.75">
      <c r="A70" s="3"/>
      <c r="B70" s="9" t="s">
        <v>474</v>
      </c>
      <c r="C70" s="9" t="s">
        <v>457</v>
      </c>
      <c r="D70" s="9"/>
      <c r="E70" s="9"/>
      <c r="F70" s="9">
        <v>18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38">
        <f t="shared" si="3"/>
        <v>18</v>
      </c>
      <c r="R70" s="39">
        <f t="shared" si="4"/>
        <v>18</v>
      </c>
      <c r="S70" s="38">
        <f t="shared" si="5"/>
        <v>1</v>
      </c>
      <c r="U70" s="30"/>
      <c r="V70" s="30"/>
      <c r="W70" s="26"/>
      <c r="X70" s="26"/>
      <c r="Y70" s="26"/>
    </row>
    <row r="71" spans="1:25" ht="12.75">
      <c r="A71" s="38"/>
      <c r="B71" s="65" t="s">
        <v>179</v>
      </c>
      <c r="C71" s="65" t="s">
        <v>454</v>
      </c>
      <c r="D71" s="9">
        <v>20</v>
      </c>
      <c r="E71" s="9"/>
      <c r="F71" s="9"/>
      <c r="G71" s="9"/>
      <c r="H71" s="9"/>
      <c r="I71" s="9"/>
      <c r="J71" s="9"/>
      <c r="K71" s="9">
        <v>17</v>
      </c>
      <c r="L71" s="9"/>
      <c r="M71" s="9"/>
      <c r="N71" s="9"/>
      <c r="O71" s="9"/>
      <c r="P71" s="9"/>
      <c r="Q71" s="38">
        <f t="shared" si="3"/>
        <v>37</v>
      </c>
      <c r="R71" s="39">
        <f t="shared" si="4"/>
        <v>18.5</v>
      </c>
      <c r="S71" s="38">
        <f t="shared" si="5"/>
        <v>2</v>
      </c>
      <c r="U71" s="30"/>
      <c r="V71" s="30"/>
      <c r="W71" s="30"/>
      <c r="X71" s="30"/>
      <c r="Y71" s="30"/>
    </row>
    <row r="72" spans="1:25" ht="12.75">
      <c r="A72" s="3"/>
      <c r="B72" s="9" t="s">
        <v>414</v>
      </c>
      <c r="C72" s="9" t="s">
        <v>453</v>
      </c>
      <c r="D72" s="9"/>
      <c r="E72" s="9">
        <v>14</v>
      </c>
      <c r="F72" s="9"/>
      <c r="G72" s="9"/>
      <c r="H72" s="9"/>
      <c r="I72" s="9"/>
      <c r="J72" s="9"/>
      <c r="K72" s="9"/>
      <c r="L72" s="9"/>
      <c r="M72" s="9">
        <v>23</v>
      </c>
      <c r="N72" s="9"/>
      <c r="O72" s="9"/>
      <c r="P72" s="9"/>
      <c r="Q72" s="38">
        <f t="shared" si="3"/>
        <v>37</v>
      </c>
      <c r="R72" s="39">
        <f t="shared" si="4"/>
        <v>18.5</v>
      </c>
      <c r="S72" s="38">
        <f t="shared" si="5"/>
        <v>2</v>
      </c>
      <c r="U72" s="30"/>
      <c r="V72" s="30"/>
      <c r="W72" s="26"/>
      <c r="X72" s="26"/>
      <c r="Y72" s="26"/>
    </row>
    <row r="73" spans="1:21" ht="12.75">
      <c r="A73" s="38"/>
      <c r="B73" s="9" t="s">
        <v>493</v>
      </c>
      <c r="C73" s="9" t="s">
        <v>456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19</v>
      </c>
      <c r="Q73" s="38">
        <f aca="true" t="shared" si="6" ref="Q73:Q104">SUM(D73:P73)</f>
        <v>19</v>
      </c>
      <c r="R73" s="39">
        <f aca="true" t="shared" si="7" ref="R73:R104">Q73/COUNT(D73:P73)</f>
        <v>19</v>
      </c>
      <c r="S73" s="38">
        <f aca="true" t="shared" si="8" ref="S73:S104">COUNT(D73:P73)</f>
        <v>1</v>
      </c>
      <c r="U73" s="30"/>
    </row>
    <row r="74" spans="1:21" ht="12.75">
      <c r="A74" s="3"/>
      <c r="B74" s="65" t="s">
        <v>218</v>
      </c>
      <c r="C74" s="65" t="s">
        <v>454</v>
      </c>
      <c r="D74" s="9">
        <v>19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38">
        <f t="shared" si="6"/>
        <v>19</v>
      </c>
      <c r="R74" s="39">
        <f t="shared" si="7"/>
        <v>19</v>
      </c>
      <c r="S74" s="38">
        <f t="shared" si="8"/>
        <v>1</v>
      </c>
      <c r="U74" s="30"/>
    </row>
    <row r="75" spans="1:21" ht="12.75">
      <c r="A75" s="38"/>
      <c r="B75" s="65" t="s">
        <v>241</v>
      </c>
      <c r="C75" s="65" t="s">
        <v>453</v>
      </c>
      <c r="D75" s="9">
        <v>32</v>
      </c>
      <c r="E75" s="9">
        <v>25</v>
      </c>
      <c r="F75" s="9"/>
      <c r="G75" s="9"/>
      <c r="H75" s="9"/>
      <c r="I75" s="9"/>
      <c r="J75" s="9"/>
      <c r="K75" s="9"/>
      <c r="L75" s="9"/>
      <c r="M75" s="9">
        <v>1</v>
      </c>
      <c r="N75" s="9"/>
      <c r="O75" s="9"/>
      <c r="P75" s="9"/>
      <c r="Q75" s="38">
        <f t="shared" si="6"/>
        <v>58</v>
      </c>
      <c r="R75" s="39">
        <f t="shared" si="7"/>
        <v>19.333333333333332</v>
      </c>
      <c r="S75" s="38">
        <f t="shared" si="8"/>
        <v>3</v>
      </c>
      <c r="U75" s="30"/>
    </row>
    <row r="76" spans="1:21" ht="12.75">
      <c r="A76" s="3"/>
      <c r="B76" s="9" t="s">
        <v>131</v>
      </c>
      <c r="C76" s="9" t="s">
        <v>458</v>
      </c>
      <c r="D76" s="9"/>
      <c r="E76" s="9">
        <v>34</v>
      </c>
      <c r="F76" s="9"/>
      <c r="G76" s="9"/>
      <c r="H76" s="9"/>
      <c r="I76" s="9">
        <v>18</v>
      </c>
      <c r="J76" s="9"/>
      <c r="K76" s="9"/>
      <c r="L76" s="9"/>
      <c r="M76" s="9"/>
      <c r="N76" s="9"/>
      <c r="O76" s="9">
        <v>7</v>
      </c>
      <c r="P76" s="9"/>
      <c r="Q76" s="38">
        <f t="shared" si="6"/>
        <v>59</v>
      </c>
      <c r="R76" s="39">
        <f t="shared" si="7"/>
        <v>19.666666666666668</v>
      </c>
      <c r="S76" s="38">
        <f t="shared" si="8"/>
        <v>3</v>
      </c>
      <c r="U76" s="30"/>
    </row>
    <row r="77" spans="1:21" ht="12.75">
      <c r="A77" s="38"/>
      <c r="B77" s="9" t="s">
        <v>89</v>
      </c>
      <c r="C77" s="9" t="s">
        <v>458</v>
      </c>
      <c r="D77" s="9"/>
      <c r="E77" s="9"/>
      <c r="F77" s="9"/>
      <c r="G77" s="9"/>
      <c r="H77" s="9"/>
      <c r="I77" s="9">
        <v>26</v>
      </c>
      <c r="J77" s="9"/>
      <c r="K77" s="9"/>
      <c r="L77" s="9"/>
      <c r="M77" s="9"/>
      <c r="N77" s="9"/>
      <c r="O77" s="9">
        <v>14</v>
      </c>
      <c r="P77" s="9"/>
      <c r="Q77" s="38">
        <f t="shared" si="6"/>
        <v>40</v>
      </c>
      <c r="R77" s="39">
        <f t="shared" si="7"/>
        <v>20</v>
      </c>
      <c r="S77" s="38">
        <f t="shared" si="8"/>
        <v>2</v>
      </c>
      <c r="U77" s="30"/>
    </row>
    <row r="78" spans="1:26" ht="12.75">
      <c r="A78" s="3"/>
      <c r="B78" s="9" t="s">
        <v>281</v>
      </c>
      <c r="C78" s="9" t="s">
        <v>456</v>
      </c>
      <c r="D78" s="9"/>
      <c r="E78" s="9"/>
      <c r="F78" s="9"/>
      <c r="G78" s="9"/>
      <c r="H78" s="9"/>
      <c r="I78" s="9"/>
      <c r="J78" s="9">
        <v>20</v>
      </c>
      <c r="K78" s="9"/>
      <c r="L78" s="9"/>
      <c r="M78" s="9"/>
      <c r="N78" s="9"/>
      <c r="O78" s="9"/>
      <c r="P78" s="9"/>
      <c r="Q78" s="38">
        <f t="shared" si="6"/>
        <v>20</v>
      </c>
      <c r="R78" s="39">
        <f t="shared" si="7"/>
        <v>20</v>
      </c>
      <c r="S78" s="38">
        <f t="shared" si="8"/>
        <v>1</v>
      </c>
      <c r="U78" s="30"/>
      <c r="Z78" s="26"/>
    </row>
    <row r="79" spans="1:21" ht="12.75">
      <c r="A79" s="38"/>
      <c r="B79" s="65" t="s">
        <v>29</v>
      </c>
      <c r="C79" s="65" t="s">
        <v>454</v>
      </c>
      <c r="D79" s="9">
        <v>22</v>
      </c>
      <c r="E79" s="9">
        <v>24</v>
      </c>
      <c r="F79" s="9">
        <v>16</v>
      </c>
      <c r="G79" s="9"/>
      <c r="H79" s="9"/>
      <c r="I79" s="9"/>
      <c r="J79" s="9">
        <v>12</v>
      </c>
      <c r="K79" s="9"/>
      <c r="L79" s="9"/>
      <c r="M79" s="9"/>
      <c r="N79" s="9">
        <v>31</v>
      </c>
      <c r="O79" s="9"/>
      <c r="P79" s="9"/>
      <c r="Q79" s="38">
        <f t="shared" si="6"/>
        <v>105</v>
      </c>
      <c r="R79" s="39">
        <f t="shared" si="7"/>
        <v>21</v>
      </c>
      <c r="S79" s="38">
        <f t="shared" si="8"/>
        <v>5</v>
      </c>
      <c r="U79" s="30"/>
    </row>
    <row r="80" spans="1:21" ht="12.75">
      <c r="A80" s="3"/>
      <c r="B80" s="9" t="s">
        <v>101</v>
      </c>
      <c r="C80" s="9" t="s">
        <v>454</v>
      </c>
      <c r="D80" s="9"/>
      <c r="E80" s="9"/>
      <c r="F80" s="9"/>
      <c r="G80" s="9"/>
      <c r="H80" s="9"/>
      <c r="I80" s="9"/>
      <c r="J80" s="9"/>
      <c r="K80" s="9">
        <v>21</v>
      </c>
      <c r="L80" s="9"/>
      <c r="M80" s="9"/>
      <c r="N80" s="9"/>
      <c r="O80" s="9"/>
      <c r="P80" s="9"/>
      <c r="Q80" s="38">
        <f t="shared" si="6"/>
        <v>21</v>
      </c>
      <c r="R80" s="39">
        <f t="shared" si="7"/>
        <v>21</v>
      </c>
      <c r="S80" s="38">
        <f t="shared" si="8"/>
        <v>1</v>
      </c>
      <c r="U80" s="30"/>
    </row>
    <row r="81" spans="1:21" ht="12.75">
      <c r="A81" s="38"/>
      <c r="B81" s="9" t="s">
        <v>506</v>
      </c>
      <c r="C81" s="9" t="s">
        <v>451</v>
      </c>
      <c r="D81" s="9"/>
      <c r="E81" s="9"/>
      <c r="F81" s="9"/>
      <c r="G81" s="9"/>
      <c r="H81" s="9"/>
      <c r="I81" s="9">
        <v>4</v>
      </c>
      <c r="J81" s="9">
        <v>5</v>
      </c>
      <c r="K81" s="9"/>
      <c r="L81" s="9"/>
      <c r="M81" s="9">
        <v>55</v>
      </c>
      <c r="N81" s="9"/>
      <c r="O81" s="9"/>
      <c r="P81" s="9"/>
      <c r="Q81" s="38">
        <f t="shared" si="6"/>
        <v>64</v>
      </c>
      <c r="R81" s="39">
        <f t="shared" si="7"/>
        <v>21.333333333333332</v>
      </c>
      <c r="S81" s="38">
        <f t="shared" si="8"/>
        <v>3</v>
      </c>
      <c r="U81" s="30"/>
    </row>
    <row r="82" spans="1:21" ht="12.75">
      <c r="A82" s="3"/>
      <c r="B82" s="9" t="s">
        <v>500</v>
      </c>
      <c r="C82" s="9" t="s">
        <v>455</v>
      </c>
      <c r="D82" s="9"/>
      <c r="E82" s="9"/>
      <c r="F82" s="9"/>
      <c r="G82" s="9"/>
      <c r="H82" s="9">
        <v>1</v>
      </c>
      <c r="I82" s="9"/>
      <c r="J82" s="9">
        <v>23</v>
      </c>
      <c r="K82" s="9"/>
      <c r="L82" s="9"/>
      <c r="M82" s="9"/>
      <c r="N82" s="9">
        <v>40</v>
      </c>
      <c r="O82" s="9"/>
      <c r="P82" s="9"/>
      <c r="Q82" s="38">
        <f t="shared" si="6"/>
        <v>64</v>
      </c>
      <c r="R82" s="39">
        <f t="shared" si="7"/>
        <v>21.333333333333332</v>
      </c>
      <c r="S82" s="38">
        <f t="shared" si="8"/>
        <v>3</v>
      </c>
      <c r="U82" s="30"/>
    </row>
    <row r="83" spans="1:21" ht="12.75">
      <c r="A83" s="38"/>
      <c r="B83" s="65" t="s">
        <v>173</v>
      </c>
      <c r="C83" s="65" t="s">
        <v>453</v>
      </c>
      <c r="D83" s="9">
        <v>23</v>
      </c>
      <c r="E83" s="9">
        <v>4</v>
      </c>
      <c r="F83" s="9"/>
      <c r="G83" s="9">
        <v>38</v>
      </c>
      <c r="H83" s="9"/>
      <c r="I83" s="9"/>
      <c r="J83" s="9"/>
      <c r="K83" s="9"/>
      <c r="L83" s="9"/>
      <c r="M83" s="9"/>
      <c r="N83" s="9"/>
      <c r="O83" s="9"/>
      <c r="P83" s="9"/>
      <c r="Q83" s="38">
        <f t="shared" si="6"/>
        <v>65</v>
      </c>
      <c r="R83" s="39">
        <f t="shared" si="7"/>
        <v>21.666666666666668</v>
      </c>
      <c r="S83" s="38">
        <f t="shared" si="8"/>
        <v>3</v>
      </c>
      <c r="U83" s="30"/>
    </row>
    <row r="84" spans="1:21" ht="12.75">
      <c r="A84" s="3"/>
      <c r="B84" s="65" t="s">
        <v>200</v>
      </c>
      <c r="C84" s="65" t="s">
        <v>454</v>
      </c>
      <c r="D84" s="9">
        <v>24</v>
      </c>
      <c r="E84" s="9"/>
      <c r="F84" s="9"/>
      <c r="G84" s="9">
        <v>22</v>
      </c>
      <c r="H84" s="9"/>
      <c r="I84" s="9"/>
      <c r="J84" s="9"/>
      <c r="K84" s="9">
        <v>20</v>
      </c>
      <c r="L84" s="9"/>
      <c r="M84" s="9"/>
      <c r="N84" s="9"/>
      <c r="O84" s="9"/>
      <c r="P84" s="9"/>
      <c r="Q84" s="38">
        <f t="shared" si="6"/>
        <v>66</v>
      </c>
      <c r="R84" s="39">
        <f t="shared" si="7"/>
        <v>22</v>
      </c>
      <c r="S84" s="38">
        <f t="shared" si="8"/>
        <v>3</v>
      </c>
      <c r="T84" s="30"/>
      <c r="U84" s="30"/>
    </row>
    <row r="85" spans="1:21" ht="12.75">
      <c r="A85" s="38"/>
      <c r="B85" s="9" t="s">
        <v>400</v>
      </c>
      <c r="C85" s="9" t="s">
        <v>455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9">
        <v>22</v>
      </c>
      <c r="O85" s="10"/>
      <c r="P85" s="10"/>
      <c r="Q85" s="38">
        <f t="shared" si="6"/>
        <v>22</v>
      </c>
      <c r="R85" s="39">
        <f t="shared" si="7"/>
        <v>22</v>
      </c>
      <c r="S85" s="38">
        <f t="shared" si="8"/>
        <v>1</v>
      </c>
      <c r="T85" s="30"/>
      <c r="U85" s="30"/>
    </row>
    <row r="86" spans="1:21" ht="12.75">
      <c r="A86" s="3"/>
      <c r="B86" s="9" t="s">
        <v>134</v>
      </c>
      <c r="C86" s="9" t="s">
        <v>458</v>
      </c>
      <c r="D86" s="9"/>
      <c r="E86" s="9"/>
      <c r="F86" s="9"/>
      <c r="G86" s="9"/>
      <c r="H86" s="9"/>
      <c r="I86" s="9">
        <v>22</v>
      </c>
      <c r="J86" s="9"/>
      <c r="K86" s="9"/>
      <c r="L86" s="9"/>
      <c r="M86" s="9"/>
      <c r="N86" s="9"/>
      <c r="O86" s="9"/>
      <c r="P86" s="9"/>
      <c r="Q86" s="38">
        <f t="shared" si="6"/>
        <v>22</v>
      </c>
      <c r="R86" s="39">
        <f t="shared" si="7"/>
        <v>22</v>
      </c>
      <c r="S86" s="38">
        <f t="shared" si="8"/>
        <v>1</v>
      </c>
      <c r="T86" s="30"/>
      <c r="U86" s="30"/>
    </row>
    <row r="87" spans="1:20" ht="12.75">
      <c r="A87" s="38"/>
      <c r="B87" s="65" t="s">
        <v>13</v>
      </c>
      <c r="C87" s="9" t="s">
        <v>451</v>
      </c>
      <c r="D87" s="9">
        <v>7</v>
      </c>
      <c r="E87" s="9">
        <v>1</v>
      </c>
      <c r="F87" s="9"/>
      <c r="G87" s="9">
        <v>25</v>
      </c>
      <c r="H87" s="9"/>
      <c r="I87" s="9"/>
      <c r="J87" s="9"/>
      <c r="K87" s="9"/>
      <c r="L87" s="9"/>
      <c r="M87" s="9">
        <v>24</v>
      </c>
      <c r="N87" s="9">
        <v>58</v>
      </c>
      <c r="O87" s="9"/>
      <c r="P87" s="9"/>
      <c r="Q87" s="38">
        <f t="shared" si="6"/>
        <v>115</v>
      </c>
      <c r="R87" s="39">
        <f t="shared" si="7"/>
        <v>23</v>
      </c>
      <c r="S87" s="38">
        <f t="shared" si="8"/>
        <v>5</v>
      </c>
      <c r="T87" s="30"/>
    </row>
    <row r="88" spans="1:20" ht="12.75">
      <c r="A88" s="3"/>
      <c r="B88" s="9" t="s">
        <v>248</v>
      </c>
      <c r="C88" s="9" t="s">
        <v>457</v>
      </c>
      <c r="D88" s="9"/>
      <c r="E88" s="9"/>
      <c r="F88" s="9">
        <v>23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38">
        <f t="shared" si="6"/>
        <v>23</v>
      </c>
      <c r="R88" s="39">
        <f t="shared" si="7"/>
        <v>23</v>
      </c>
      <c r="S88" s="38">
        <f t="shared" si="8"/>
        <v>1</v>
      </c>
      <c r="T88" s="30"/>
    </row>
    <row r="89" spans="1:20" ht="12.75">
      <c r="A89" s="38"/>
      <c r="B89" s="9" t="s">
        <v>363</v>
      </c>
      <c r="C89" s="9" t="s">
        <v>457</v>
      </c>
      <c r="D89" s="9"/>
      <c r="E89" s="9"/>
      <c r="F89" s="9">
        <v>22</v>
      </c>
      <c r="G89" s="9"/>
      <c r="H89" s="9">
        <v>23</v>
      </c>
      <c r="I89" s="9"/>
      <c r="J89" s="9"/>
      <c r="K89" s="9">
        <v>11</v>
      </c>
      <c r="L89" s="9"/>
      <c r="M89" s="9"/>
      <c r="N89" s="9">
        <v>47</v>
      </c>
      <c r="O89" s="9"/>
      <c r="P89" s="9">
        <v>13</v>
      </c>
      <c r="Q89" s="38">
        <f t="shared" si="6"/>
        <v>116</v>
      </c>
      <c r="R89" s="39">
        <f t="shared" si="7"/>
        <v>23.2</v>
      </c>
      <c r="S89" s="38">
        <f t="shared" si="8"/>
        <v>5</v>
      </c>
      <c r="T89" s="30"/>
    </row>
    <row r="90" spans="1:20" ht="12.75">
      <c r="A90" s="3"/>
      <c r="B90" s="9" t="s">
        <v>302</v>
      </c>
      <c r="C90" s="3" t="s">
        <v>451</v>
      </c>
      <c r="D90" s="9"/>
      <c r="E90" s="9"/>
      <c r="F90" s="9"/>
      <c r="G90" s="9"/>
      <c r="H90" s="9"/>
      <c r="I90" s="9"/>
      <c r="J90" s="9"/>
      <c r="K90" s="9"/>
      <c r="L90" s="9">
        <v>24</v>
      </c>
      <c r="M90" s="9"/>
      <c r="N90" s="9"/>
      <c r="O90" s="9"/>
      <c r="P90" s="9"/>
      <c r="Q90" s="38">
        <f t="shared" si="6"/>
        <v>24</v>
      </c>
      <c r="R90" s="39">
        <f t="shared" si="7"/>
        <v>24</v>
      </c>
      <c r="S90" s="38">
        <f t="shared" si="8"/>
        <v>1</v>
      </c>
      <c r="T90" s="30"/>
    </row>
    <row r="91" spans="1:20" ht="12.75">
      <c r="A91" s="38"/>
      <c r="B91" s="9" t="s">
        <v>439</v>
      </c>
      <c r="C91" s="9" t="s">
        <v>454</v>
      </c>
      <c r="D91" s="9">
        <v>11</v>
      </c>
      <c r="E91" s="9"/>
      <c r="F91" s="9"/>
      <c r="G91" s="9"/>
      <c r="H91" s="9"/>
      <c r="I91" s="9"/>
      <c r="J91" s="9"/>
      <c r="K91" s="9">
        <v>38</v>
      </c>
      <c r="L91" s="9"/>
      <c r="M91" s="9"/>
      <c r="N91" s="9"/>
      <c r="O91" s="9"/>
      <c r="P91" s="9"/>
      <c r="Q91" s="38">
        <f t="shared" si="6"/>
        <v>49</v>
      </c>
      <c r="R91" s="39">
        <f t="shared" si="7"/>
        <v>24.5</v>
      </c>
      <c r="S91" s="38">
        <f t="shared" si="8"/>
        <v>2</v>
      </c>
      <c r="T91" s="30"/>
    </row>
    <row r="92" spans="1:25" ht="12.75">
      <c r="A92" s="3"/>
      <c r="B92" s="9" t="s">
        <v>223</v>
      </c>
      <c r="C92" s="9" t="s">
        <v>452</v>
      </c>
      <c r="D92" s="9"/>
      <c r="E92" s="9"/>
      <c r="F92" s="9"/>
      <c r="G92" s="9"/>
      <c r="H92" s="9"/>
      <c r="I92" s="9"/>
      <c r="J92" s="9"/>
      <c r="K92" s="9"/>
      <c r="L92" s="9">
        <v>23</v>
      </c>
      <c r="M92" s="9">
        <v>13</v>
      </c>
      <c r="N92" s="9">
        <v>39</v>
      </c>
      <c r="O92" s="9"/>
      <c r="P92" s="9"/>
      <c r="Q92" s="38">
        <f t="shared" si="6"/>
        <v>75</v>
      </c>
      <c r="R92" s="39">
        <f t="shared" si="7"/>
        <v>25</v>
      </c>
      <c r="S92" s="38">
        <f t="shared" si="8"/>
        <v>3</v>
      </c>
      <c r="T92" s="30"/>
      <c r="V92" s="30"/>
      <c r="W92" s="30"/>
      <c r="X92" s="30"/>
      <c r="Y92" s="30"/>
    </row>
    <row r="93" spans="1:25" ht="12.75">
      <c r="A93" s="38"/>
      <c r="B93" s="65" t="s">
        <v>132</v>
      </c>
      <c r="C93" s="65" t="s">
        <v>454</v>
      </c>
      <c r="D93" s="9">
        <v>36</v>
      </c>
      <c r="E93" s="9"/>
      <c r="F93" s="9"/>
      <c r="G93" s="9"/>
      <c r="H93" s="9"/>
      <c r="I93" s="9"/>
      <c r="J93" s="9"/>
      <c r="K93" s="9">
        <v>14</v>
      </c>
      <c r="L93" s="9"/>
      <c r="M93" s="9"/>
      <c r="N93" s="9"/>
      <c r="O93" s="9"/>
      <c r="P93" s="9"/>
      <c r="Q93" s="38">
        <f t="shared" si="6"/>
        <v>50</v>
      </c>
      <c r="R93" s="39">
        <f t="shared" si="7"/>
        <v>25</v>
      </c>
      <c r="S93" s="38">
        <f t="shared" si="8"/>
        <v>2</v>
      </c>
      <c r="T93" s="30"/>
      <c r="V93" s="30"/>
      <c r="W93" s="30"/>
      <c r="X93" s="30"/>
      <c r="Y93" s="30"/>
    </row>
    <row r="94" spans="1:25" ht="12.75">
      <c r="A94" s="3"/>
      <c r="B94" s="9" t="s">
        <v>415</v>
      </c>
      <c r="C94" s="9" t="s">
        <v>455</v>
      </c>
      <c r="D94" s="9"/>
      <c r="E94" s="9"/>
      <c r="F94" s="9"/>
      <c r="G94" s="9"/>
      <c r="H94" s="9"/>
      <c r="I94" s="9">
        <v>25</v>
      </c>
      <c r="J94" s="9"/>
      <c r="K94" s="9"/>
      <c r="L94" s="9"/>
      <c r="M94" s="9"/>
      <c r="N94" s="9"/>
      <c r="O94" s="9"/>
      <c r="P94" s="9"/>
      <c r="Q94" s="38">
        <f t="shared" si="6"/>
        <v>25</v>
      </c>
      <c r="R94" s="39">
        <f t="shared" si="7"/>
        <v>25</v>
      </c>
      <c r="S94" s="38">
        <f t="shared" si="8"/>
        <v>1</v>
      </c>
      <c r="T94" s="30"/>
      <c r="V94" s="30"/>
      <c r="W94" s="26"/>
      <c r="X94" s="26"/>
      <c r="Y94" s="26"/>
    </row>
    <row r="95" spans="1:25" ht="12.75">
      <c r="A95" s="38"/>
      <c r="B95" s="9" t="s">
        <v>283</v>
      </c>
      <c r="C95" s="9" t="s">
        <v>456</v>
      </c>
      <c r="D95" s="9"/>
      <c r="E95" s="9"/>
      <c r="F95" s="9"/>
      <c r="G95" s="9"/>
      <c r="H95" s="9"/>
      <c r="I95" s="9"/>
      <c r="J95" s="9">
        <v>25</v>
      </c>
      <c r="K95" s="9"/>
      <c r="L95" s="9"/>
      <c r="M95" s="9"/>
      <c r="N95" s="9"/>
      <c r="O95" s="9"/>
      <c r="P95" s="9"/>
      <c r="Q95" s="38">
        <f t="shared" si="6"/>
        <v>25</v>
      </c>
      <c r="R95" s="39">
        <f t="shared" si="7"/>
        <v>25</v>
      </c>
      <c r="S95" s="38">
        <f t="shared" si="8"/>
        <v>1</v>
      </c>
      <c r="T95" s="30"/>
      <c r="V95" s="30"/>
      <c r="W95" s="30"/>
      <c r="X95" s="30"/>
      <c r="Y95" s="30"/>
    </row>
    <row r="96" spans="1:25" ht="12.75">
      <c r="A96" s="38"/>
      <c r="B96" s="9" t="s">
        <v>28</v>
      </c>
      <c r="C96" s="9" t="s">
        <v>452</v>
      </c>
      <c r="D96" s="9"/>
      <c r="E96" s="9"/>
      <c r="F96" s="9"/>
      <c r="G96" s="9"/>
      <c r="H96" s="9">
        <v>48</v>
      </c>
      <c r="I96" s="9"/>
      <c r="J96" s="9"/>
      <c r="K96" s="9"/>
      <c r="L96" s="9">
        <v>20</v>
      </c>
      <c r="M96" s="9">
        <v>22</v>
      </c>
      <c r="N96" s="9">
        <v>12</v>
      </c>
      <c r="O96" s="9"/>
      <c r="P96" s="9">
        <v>28</v>
      </c>
      <c r="Q96" s="38">
        <f t="shared" si="6"/>
        <v>130</v>
      </c>
      <c r="R96" s="39">
        <f t="shared" si="7"/>
        <v>26</v>
      </c>
      <c r="S96" s="38">
        <f t="shared" si="8"/>
        <v>5</v>
      </c>
      <c r="T96" s="30"/>
      <c r="V96" s="30"/>
      <c r="W96" s="30"/>
      <c r="X96" s="30"/>
      <c r="Y96" s="30"/>
    </row>
    <row r="97" spans="1:25" ht="12.75">
      <c r="A97" s="38"/>
      <c r="B97" s="9" t="s">
        <v>438</v>
      </c>
      <c r="C97" s="9" t="s">
        <v>454</v>
      </c>
      <c r="D97" s="9">
        <v>27</v>
      </c>
      <c r="E97" s="9"/>
      <c r="F97" s="9"/>
      <c r="G97" s="9"/>
      <c r="H97" s="9"/>
      <c r="I97" s="9"/>
      <c r="J97" s="9"/>
      <c r="K97" s="9">
        <v>25</v>
      </c>
      <c r="L97" s="9"/>
      <c r="M97" s="9"/>
      <c r="N97" s="9"/>
      <c r="O97" s="9"/>
      <c r="P97" s="9"/>
      <c r="Q97" s="38">
        <f t="shared" si="6"/>
        <v>52</v>
      </c>
      <c r="R97" s="39">
        <f t="shared" si="7"/>
        <v>26</v>
      </c>
      <c r="S97" s="38">
        <f t="shared" si="8"/>
        <v>2</v>
      </c>
      <c r="T97" s="30"/>
      <c r="V97" s="30"/>
      <c r="W97" s="30"/>
      <c r="X97" s="30"/>
      <c r="Y97" s="30"/>
    </row>
    <row r="98" spans="1:25" ht="12.75">
      <c r="A98" s="38"/>
      <c r="B98" s="9" t="s">
        <v>165</v>
      </c>
      <c r="C98" s="9" t="s">
        <v>454</v>
      </c>
      <c r="D98" s="9"/>
      <c r="E98" s="9"/>
      <c r="F98" s="9"/>
      <c r="G98" s="9"/>
      <c r="H98" s="9"/>
      <c r="I98" s="9"/>
      <c r="J98" s="9"/>
      <c r="K98" s="9">
        <v>26</v>
      </c>
      <c r="L98" s="9"/>
      <c r="M98" s="9"/>
      <c r="N98" s="9"/>
      <c r="O98" s="9"/>
      <c r="P98" s="9"/>
      <c r="Q98" s="38">
        <f t="shared" si="6"/>
        <v>26</v>
      </c>
      <c r="R98" s="39">
        <f t="shared" si="7"/>
        <v>26</v>
      </c>
      <c r="S98" s="38">
        <f t="shared" si="8"/>
        <v>1</v>
      </c>
      <c r="T98" s="30"/>
      <c r="V98" s="30"/>
      <c r="W98" s="30"/>
      <c r="X98" s="30"/>
      <c r="Y98" s="30"/>
    </row>
    <row r="99" spans="1:25" ht="12.75">
      <c r="A99" s="38"/>
      <c r="B99" s="65" t="s">
        <v>60</v>
      </c>
      <c r="C99" s="65" t="s">
        <v>454</v>
      </c>
      <c r="D99" s="9">
        <v>26</v>
      </c>
      <c r="E99" s="9"/>
      <c r="F99" s="9"/>
      <c r="G99" s="9"/>
      <c r="H99" s="9"/>
      <c r="I99" s="9"/>
      <c r="J99" s="9"/>
      <c r="K99" s="9">
        <v>28</v>
      </c>
      <c r="L99" s="9"/>
      <c r="M99" s="9"/>
      <c r="N99" s="9"/>
      <c r="O99" s="9"/>
      <c r="P99" s="9"/>
      <c r="Q99" s="38">
        <f t="shared" si="6"/>
        <v>54</v>
      </c>
      <c r="R99" s="39">
        <f t="shared" si="7"/>
        <v>27</v>
      </c>
      <c r="S99" s="38">
        <f t="shared" si="8"/>
        <v>2</v>
      </c>
      <c r="T99" s="30"/>
      <c r="U99" s="30"/>
      <c r="V99" s="30"/>
      <c r="W99" s="26"/>
      <c r="X99" s="26"/>
      <c r="Y99" s="26"/>
    </row>
    <row r="100" spans="1:25" ht="12.75">
      <c r="A100" s="38"/>
      <c r="B100" s="9" t="s">
        <v>504</v>
      </c>
      <c r="C100" s="9" t="s">
        <v>458</v>
      </c>
      <c r="D100" s="9"/>
      <c r="E100" s="9"/>
      <c r="F100" s="9"/>
      <c r="G100" s="9"/>
      <c r="H100" s="9"/>
      <c r="I100" s="9">
        <v>27</v>
      </c>
      <c r="J100" s="9"/>
      <c r="K100" s="9"/>
      <c r="L100" s="9"/>
      <c r="M100" s="9"/>
      <c r="N100" s="9"/>
      <c r="O100" s="9"/>
      <c r="P100" s="9"/>
      <c r="Q100" s="38">
        <f t="shared" si="6"/>
        <v>27</v>
      </c>
      <c r="R100" s="39">
        <f t="shared" si="7"/>
        <v>27</v>
      </c>
      <c r="S100" s="38">
        <f t="shared" si="8"/>
        <v>1</v>
      </c>
      <c r="T100" s="30"/>
      <c r="U100" s="30"/>
      <c r="V100" s="30"/>
      <c r="W100" s="30"/>
      <c r="X100" s="30"/>
      <c r="Y100" s="30"/>
    </row>
    <row r="101" spans="1:25" ht="12.75">
      <c r="A101" s="38"/>
      <c r="B101" s="9" t="s">
        <v>354</v>
      </c>
      <c r="C101" s="9" t="s">
        <v>451</v>
      </c>
      <c r="D101" s="9"/>
      <c r="E101" s="9"/>
      <c r="F101" s="9"/>
      <c r="G101" s="9"/>
      <c r="H101" s="9"/>
      <c r="I101" s="9"/>
      <c r="J101" s="9"/>
      <c r="K101" s="9"/>
      <c r="L101" s="9"/>
      <c r="M101" s="9">
        <v>34</v>
      </c>
      <c r="N101" s="9">
        <v>25</v>
      </c>
      <c r="O101" s="9"/>
      <c r="P101" s="9">
        <v>23</v>
      </c>
      <c r="Q101" s="38">
        <f t="shared" si="6"/>
        <v>82</v>
      </c>
      <c r="R101" s="39">
        <f t="shared" si="7"/>
        <v>27.333333333333332</v>
      </c>
      <c r="S101" s="38">
        <f t="shared" si="8"/>
        <v>3</v>
      </c>
      <c r="T101" s="30"/>
      <c r="U101" s="30"/>
      <c r="V101" s="30"/>
      <c r="W101" s="37"/>
      <c r="X101" s="37"/>
      <c r="Y101" s="37"/>
    </row>
    <row r="102" spans="1:25" ht="12.75">
      <c r="A102" s="38"/>
      <c r="B102" s="9" t="s">
        <v>143</v>
      </c>
      <c r="C102" s="9" t="s">
        <v>455</v>
      </c>
      <c r="D102" s="9"/>
      <c r="E102" s="9"/>
      <c r="F102" s="9"/>
      <c r="G102" s="9"/>
      <c r="H102" s="9"/>
      <c r="I102" s="9"/>
      <c r="J102" s="9"/>
      <c r="K102" s="9"/>
      <c r="L102" s="9"/>
      <c r="M102" s="9">
        <v>36</v>
      </c>
      <c r="N102" s="9">
        <v>19</v>
      </c>
      <c r="O102" s="9"/>
      <c r="P102" s="9"/>
      <c r="Q102" s="38">
        <f t="shared" si="6"/>
        <v>55</v>
      </c>
      <c r="R102" s="39">
        <f t="shared" si="7"/>
        <v>27.5</v>
      </c>
      <c r="S102" s="38">
        <f t="shared" si="8"/>
        <v>2</v>
      </c>
      <c r="T102" s="30"/>
      <c r="U102" s="30"/>
      <c r="V102" s="30"/>
      <c r="W102" s="30"/>
      <c r="X102" s="30"/>
      <c r="Y102" s="30"/>
    </row>
    <row r="103" spans="1:25" ht="12.75">
      <c r="A103" s="38"/>
      <c r="B103" s="9" t="s">
        <v>404</v>
      </c>
      <c r="C103" s="9" t="s">
        <v>455</v>
      </c>
      <c r="D103" s="9"/>
      <c r="E103" s="9"/>
      <c r="F103" s="9"/>
      <c r="G103" s="9"/>
      <c r="H103" s="9">
        <v>28</v>
      </c>
      <c r="I103" s="9"/>
      <c r="J103" s="9"/>
      <c r="K103" s="9"/>
      <c r="L103" s="9"/>
      <c r="M103" s="9"/>
      <c r="N103" s="9"/>
      <c r="O103" s="9"/>
      <c r="P103" s="9"/>
      <c r="Q103" s="38">
        <f t="shared" si="6"/>
        <v>28</v>
      </c>
      <c r="R103" s="39">
        <f t="shared" si="7"/>
        <v>28</v>
      </c>
      <c r="S103" s="38">
        <f t="shared" si="8"/>
        <v>1</v>
      </c>
      <c r="T103" s="30"/>
      <c r="U103" s="30"/>
      <c r="V103" s="30"/>
      <c r="W103" s="30"/>
      <c r="X103" s="30"/>
      <c r="Y103" s="30"/>
    </row>
    <row r="104" spans="1:25" ht="12.75">
      <c r="A104" s="38"/>
      <c r="B104" s="9" t="s">
        <v>499</v>
      </c>
      <c r="C104" s="9" t="s">
        <v>453</v>
      </c>
      <c r="D104" s="9"/>
      <c r="E104" s="9"/>
      <c r="F104" s="9"/>
      <c r="G104" s="9"/>
      <c r="H104" s="9">
        <v>41</v>
      </c>
      <c r="I104" s="9"/>
      <c r="J104" s="9"/>
      <c r="K104" s="9"/>
      <c r="L104" s="9"/>
      <c r="M104" s="9">
        <v>16</v>
      </c>
      <c r="N104" s="9"/>
      <c r="O104" s="9"/>
      <c r="P104" s="9"/>
      <c r="Q104" s="38">
        <f t="shared" si="6"/>
        <v>57</v>
      </c>
      <c r="R104" s="39">
        <f t="shared" si="7"/>
        <v>28.5</v>
      </c>
      <c r="S104" s="38">
        <f t="shared" si="8"/>
        <v>2</v>
      </c>
      <c r="T104" s="30"/>
      <c r="U104" s="30"/>
      <c r="V104" s="30"/>
      <c r="W104" s="30"/>
      <c r="X104" s="30"/>
      <c r="Y104" s="30"/>
    </row>
    <row r="105" spans="1:21" ht="12.75">
      <c r="A105" s="38"/>
      <c r="B105" s="3" t="s">
        <v>520</v>
      </c>
      <c r="C105" s="3" t="s">
        <v>451</v>
      </c>
      <c r="D105" s="9"/>
      <c r="E105" s="9"/>
      <c r="F105" s="9"/>
      <c r="G105" s="9"/>
      <c r="H105" s="9"/>
      <c r="I105" s="9"/>
      <c r="J105" s="9"/>
      <c r="K105" s="9"/>
      <c r="L105" s="9">
        <v>2</v>
      </c>
      <c r="M105" s="9">
        <v>46</v>
      </c>
      <c r="N105" s="9">
        <v>38</v>
      </c>
      <c r="O105" s="9"/>
      <c r="P105" s="9"/>
      <c r="Q105" s="38">
        <f aca="true" t="shared" si="9" ref="Q105:Q136">SUM(D105:P105)</f>
        <v>86</v>
      </c>
      <c r="R105" s="39">
        <f aca="true" t="shared" si="10" ref="R105:R136">Q105/COUNT(D105:P105)</f>
        <v>28.666666666666668</v>
      </c>
      <c r="S105" s="38">
        <f aca="true" t="shared" si="11" ref="S105:S136">COUNT(D105:P105)</f>
        <v>3</v>
      </c>
      <c r="T105" s="30"/>
      <c r="U105" s="30"/>
    </row>
    <row r="106" spans="1:21" ht="12.75">
      <c r="A106" s="38"/>
      <c r="B106" s="9" t="s">
        <v>498</v>
      </c>
      <c r="C106" s="9" t="s">
        <v>452</v>
      </c>
      <c r="D106" s="9"/>
      <c r="E106" s="9"/>
      <c r="F106" s="9"/>
      <c r="G106" s="9">
        <v>23</v>
      </c>
      <c r="H106" s="9"/>
      <c r="I106" s="9"/>
      <c r="J106" s="9"/>
      <c r="K106" s="9"/>
      <c r="L106" s="9"/>
      <c r="M106" s="9"/>
      <c r="N106" s="9"/>
      <c r="O106" s="9"/>
      <c r="P106" s="9">
        <v>35</v>
      </c>
      <c r="Q106" s="38">
        <f t="shared" si="9"/>
        <v>58</v>
      </c>
      <c r="R106" s="39">
        <f t="shared" si="10"/>
        <v>29</v>
      </c>
      <c r="S106" s="38">
        <f t="shared" si="11"/>
        <v>2</v>
      </c>
      <c r="T106" s="30"/>
      <c r="U106" s="30"/>
    </row>
    <row r="107" spans="1:21" ht="12.75">
      <c r="A107" s="38"/>
      <c r="B107" s="9" t="s">
        <v>555</v>
      </c>
      <c r="C107" s="9" t="s">
        <v>456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29</v>
      </c>
      <c r="Q107" s="38">
        <f t="shared" si="9"/>
        <v>29</v>
      </c>
      <c r="R107" s="39">
        <f t="shared" si="10"/>
        <v>29</v>
      </c>
      <c r="S107" s="38">
        <f t="shared" si="11"/>
        <v>1</v>
      </c>
      <c r="T107" s="30"/>
      <c r="U107" s="30"/>
    </row>
    <row r="108" spans="1:21" ht="12.75">
      <c r="A108" s="38"/>
      <c r="B108" s="9" t="s">
        <v>402</v>
      </c>
      <c r="C108" s="9" t="s">
        <v>456</v>
      </c>
      <c r="D108" s="9"/>
      <c r="E108" s="9"/>
      <c r="F108" s="9"/>
      <c r="G108" s="9"/>
      <c r="H108" s="9"/>
      <c r="I108" s="9"/>
      <c r="J108" s="9">
        <v>29</v>
      </c>
      <c r="K108" s="9"/>
      <c r="L108" s="9"/>
      <c r="M108" s="9"/>
      <c r="N108" s="9"/>
      <c r="O108" s="9"/>
      <c r="P108" s="9"/>
      <c r="Q108" s="38">
        <f t="shared" si="9"/>
        <v>29</v>
      </c>
      <c r="R108" s="39">
        <f t="shared" si="10"/>
        <v>29</v>
      </c>
      <c r="S108" s="38">
        <f t="shared" si="11"/>
        <v>1</v>
      </c>
      <c r="T108" s="30"/>
      <c r="U108" s="30"/>
    </row>
    <row r="109" spans="1:21" ht="12.75">
      <c r="A109" s="38"/>
      <c r="B109" s="66" t="s">
        <v>236</v>
      </c>
      <c r="C109" s="66" t="s">
        <v>454</v>
      </c>
      <c r="D109" s="9">
        <v>29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38">
        <f t="shared" si="9"/>
        <v>29</v>
      </c>
      <c r="R109" s="39">
        <f t="shared" si="10"/>
        <v>29</v>
      </c>
      <c r="S109" s="38">
        <f t="shared" si="11"/>
        <v>1</v>
      </c>
      <c r="T109" s="30"/>
      <c r="U109" s="30"/>
    </row>
    <row r="110" spans="1:21" ht="12.75">
      <c r="A110" s="38"/>
      <c r="B110" s="9" t="s">
        <v>202</v>
      </c>
      <c r="C110" s="9" t="s">
        <v>455</v>
      </c>
      <c r="D110" s="9"/>
      <c r="E110" s="9"/>
      <c r="F110" s="9"/>
      <c r="G110" s="9"/>
      <c r="H110" s="9">
        <v>26</v>
      </c>
      <c r="I110" s="9"/>
      <c r="J110" s="9"/>
      <c r="K110" s="9"/>
      <c r="L110" s="9"/>
      <c r="M110" s="9"/>
      <c r="N110" s="9">
        <v>33</v>
      </c>
      <c r="O110" s="9"/>
      <c r="P110" s="9"/>
      <c r="Q110" s="38">
        <f t="shared" si="9"/>
        <v>59</v>
      </c>
      <c r="R110" s="39">
        <f t="shared" si="10"/>
        <v>29.5</v>
      </c>
      <c r="S110" s="38">
        <f t="shared" si="11"/>
        <v>2</v>
      </c>
      <c r="T110" s="30"/>
      <c r="U110" s="30"/>
    </row>
    <row r="111" spans="1:21" ht="12.75">
      <c r="A111" s="38"/>
      <c r="B111" s="9" t="s">
        <v>198</v>
      </c>
      <c r="C111" s="9" t="s">
        <v>453</v>
      </c>
      <c r="D111" s="9"/>
      <c r="E111" s="9"/>
      <c r="F111" s="9"/>
      <c r="G111" s="9"/>
      <c r="H111" s="9"/>
      <c r="I111" s="9"/>
      <c r="J111" s="9"/>
      <c r="K111" s="9"/>
      <c r="L111" s="9"/>
      <c r="M111" s="9">
        <v>30</v>
      </c>
      <c r="N111" s="9"/>
      <c r="O111" s="9"/>
      <c r="P111" s="9"/>
      <c r="Q111" s="38">
        <f t="shared" si="9"/>
        <v>30</v>
      </c>
      <c r="R111" s="39">
        <f t="shared" si="10"/>
        <v>30</v>
      </c>
      <c r="S111" s="38">
        <f t="shared" si="11"/>
        <v>1</v>
      </c>
      <c r="T111" s="30"/>
      <c r="U111" s="30"/>
    </row>
    <row r="112" spans="1:25" ht="12.75">
      <c r="A112" s="38"/>
      <c r="B112" s="65" t="s">
        <v>111</v>
      </c>
      <c r="C112" s="65" t="s">
        <v>454</v>
      </c>
      <c r="D112" s="9">
        <v>25</v>
      </c>
      <c r="E112" s="9"/>
      <c r="F112" s="9"/>
      <c r="G112" s="9">
        <v>42</v>
      </c>
      <c r="H112" s="9"/>
      <c r="I112" s="9"/>
      <c r="J112" s="9"/>
      <c r="K112" s="9">
        <v>24</v>
      </c>
      <c r="L112" s="9"/>
      <c r="M112" s="9"/>
      <c r="N112" s="9"/>
      <c r="O112" s="9"/>
      <c r="P112" s="9"/>
      <c r="Q112" s="38">
        <f t="shared" si="9"/>
        <v>91</v>
      </c>
      <c r="R112" s="39">
        <f t="shared" si="10"/>
        <v>30.333333333333332</v>
      </c>
      <c r="S112" s="38">
        <f t="shared" si="11"/>
        <v>3</v>
      </c>
      <c r="T112" s="30"/>
      <c r="U112" s="30"/>
      <c r="V112" s="30"/>
      <c r="W112" s="30"/>
      <c r="X112" s="30"/>
      <c r="Y112" s="30"/>
    </row>
    <row r="113" spans="1:25" ht="12.75">
      <c r="A113" s="38"/>
      <c r="B113" s="9" t="s">
        <v>110</v>
      </c>
      <c r="C113" s="9" t="s">
        <v>453</v>
      </c>
      <c r="D113" s="9"/>
      <c r="E113" s="9">
        <v>31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38">
        <f t="shared" si="9"/>
        <v>31</v>
      </c>
      <c r="R113" s="39">
        <f t="shared" si="10"/>
        <v>31</v>
      </c>
      <c r="S113" s="38">
        <f t="shared" si="11"/>
        <v>1</v>
      </c>
      <c r="T113" s="30"/>
      <c r="U113" s="30"/>
      <c r="V113" s="30"/>
      <c r="W113" s="30"/>
      <c r="X113" s="30"/>
      <c r="Y113" s="30"/>
    </row>
    <row r="114" spans="1:25" ht="12.75">
      <c r="A114" s="38"/>
      <c r="B114" s="9" t="s">
        <v>276</v>
      </c>
      <c r="C114" s="9" t="s">
        <v>455</v>
      </c>
      <c r="D114" s="9"/>
      <c r="E114" s="9"/>
      <c r="F114" s="9"/>
      <c r="G114" s="9"/>
      <c r="H114" s="9">
        <v>31</v>
      </c>
      <c r="I114" s="9"/>
      <c r="J114" s="9"/>
      <c r="K114" s="9"/>
      <c r="L114" s="9"/>
      <c r="M114" s="9"/>
      <c r="N114" s="9"/>
      <c r="O114" s="9"/>
      <c r="P114" s="9"/>
      <c r="Q114" s="38">
        <f t="shared" si="9"/>
        <v>31</v>
      </c>
      <c r="R114" s="39">
        <f t="shared" si="10"/>
        <v>31</v>
      </c>
      <c r="S114" s="38">
        <f t="shared" si="11"/>
        <v>1</v>
      </c>
      <c r="T114" s="30"/>
      <c r="U114" s="30"/>
      <c r="V114" s="30"/>
      <c r="W114" s="26"/>
      <c r="X114" s="26"/>
      <c r="Y114" s="26"/>
    </row>
    <row r="115" spans="1:25" ht="12.75">
      <c r="A115" s="38"/>
      <c r="B115" s="9" t="s">
        <v>423</v>
      </c>
      <c r="C115" s="9" t="s">
        <v>454</v>
      </c>
      <c r="D115" s="9">
        <v>47</v>
      </c>
      <c r="E115" s="9">
        <v>23</v>
      </c>
      <c r="F115" s="9"/>
      <c r="G115" s="9"/>
      <c r="H115" s="9">
        <v>24</v>
      </c>
      <c r="I115" s="9"/>
      <c r="J115" s="9"/>
      <c r="K115" s="9"/>
      <c r="L115" s="9"/>
      <c r="M115" s="9"/>
      <c r="N115" s="9"/>
      <c r="O115" s="9"/>
      <c r="P115" s="9"/>
      <c r="Q115" s="38">
        <f t="shared" si="9"/>
        <v>94</v>
      </c>
      <c r="R115" s="39">
        <f t="shared" si="10"/>
        <v>31.333333333333332</v>
      </c>
      <c r="S115" s="38">
        <f t="shared" si="11"/>
        <v>3</v>
      </c>
      <c r="T115" s="30"/>
      <c r="U115" s="30"/>
      <c r="V115" s="30"/>
      <c r="W115" s="26"/>
      <c r="X115" s="26"/>
      <c r="Y115" s="26"/>
    </row>
    <row r="116" spans="1:25" ht="12.75">
      <c r="A116" s="38"/>
      <c r="B116" s="9" t="s">
        <v>450</v>
      </c>
      <c r="C116" s="9" t="s">
        <v>455</v>
      </c>
      <c r="D116" s="9"/>
      <c r="E116" s="9">
        <v>19</v>
      </c>
      <c r="F116" s="9"/>
      <c r="G116" s="9"/>
      <c r="H116" s="9">
        <v>45</v>
      </c>
      <c r="I116" s="9"/>
      <c r="J116" s="9"/>
      <c r="K116" s="9"/>
      <c r="L116" s="9"/>
      <c r="M116" s="9"/>
      <c r="N116" s="9"/>
      <c r="O116" s="9"/>
      <c r="P116" s="9"/>
      <c r="Q116" s="38">
        <f t="shared" si="9"/>
        <v>64</v>
      </c>
      <c r="R116" s="39">
        <f t="shared" si="10"/>
        <v>32</v>
      </c>
      <c r="S116" s="38">
        <f t="shared" si="11"/>
        <v>2</v>
      </c>
      <c r="T116" s="30"/>
      <c r="U116" s="30"/>
      <c r="V116" s="30"/>
      <c r="W116" s="30"/>
      <c r="X116" s="30"/>
      <c r="Y116" s="30"/>
    </row>
    <row r="117" spans="1:25" ht="12.75">
      <c r="A117" s="38"/>
      <c r="B117" s="9" t="s">
        <v>431</v>
      </c>
      <c r="C117" s="9" t="s">
        <v>456</v>
      </c>
      <c r="D117" s="9"/>
      <c r="E117" s="9"/>
      <c r="F117" s="9"/>
      <c r="G117" s="9"/>
      <c r="H117" s="9"/>
      <c r="I117" s="9"/>
      <c r="J117" s="9">
        <v>32</v>
      </c>
      <c r="K117" s="9"/>
      <c r="L117" s="9"/>
      <c r="M117" s="9"/>
      <c r="N117" s="9"/>
      <c r="O117" s="9"/>
      <c r="P117" s="9"/>
      <c r="Q117" s="38">
        <f t="shared" si="9"/>
        <v>32</v>
      </c>
      <c r="R117" s="39">
        <f t="shared" si="10"/>
        <v>32</v>
      </c>
      <c r="S117" s="38">
        <f t="shared" si="11"/>
        <v>1</v>
      </c>
      <c r="T117" s="30"/>
      <c r="U117" s="30"/>
      <c r="V117" s="30"/>
      <c r="W117" s="30"/>
      <c r="X117" s="30"/>
      <c r="Y117" s="30"/>
    </row>
    <row r="118" spans="1:25" ht="12.75">
      <c r="A118" s="38"/>
      <c r="B118" s="9" t="s">
        <v>147</v>
      </c>
      <c r="C118" s="9" t="s">
        <v>452</v>
      </c>
      <c r="D118" s="9"/>
      <c r="E118" s="9"/>
      <c r="F118" s="9"/>
      <c r="G118" s="9"/>
      <c r="H118" s="9"/>
      <c r="I118" s="9"/>
      <c r="J118" s="9"/>
      <c r="K118" s="9"/>
      <c r="L118" s="9">
        <v>29</v>
      </c>
      <c r="M118" s="9">
        <v>20</v>
      </c>
      <c r="N118" s="9">
        <v>48</v>
      </c>
      <c r="O118" s="9"/>
      <c r="P118" s="9">
        <v>33</v>
      </c>
      <c r="Q118" s="38">
        <f t="shared" si="9"/>
        <v>130</v>
      </c>
      <c r="R118" s="39">
        <f t="shared" si="10"/>
        <v>32.5</v>
      </c>
      <c r="S118" s="38">
        <f t="shared" si="11"/>
        <v>4</v>
      </c>
      <c r="T118" s="30"/>
      <c r="U118" s="30"/>
      <c r="V118" s="30"/>
      <c r="W118" s="30"/>
      <c r="X118" s="30"/>
      <c r="Y118" s="30"/>
    </row>
    <row r="119" spans="1:25" ht="12.75">
      <c r="A119" s="38"/>
      <c r="B119" s="9" t="s">
        <v>114</v>
      </c>
      <c r="C119" s="9" t="s">
        <v>455</v>
      </c>
      <c r="D119" s="9"/>
      <c r="E119" s="9">
        <v>33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38">
        <f t="shared" si="9"/>
        <v>33</v>
      </c>
      <c r="R119" s="39">
        <f t="shared" si="10"/>
        <v>33</v>
      </c>
      <c r="S119" s="38">
        <f t="shared" si="11"/>
        <v>1</v>
      </c>
      <c r="T119" s="30"/>
      <c r="U119" s="30"/>
      <c r="V119" s="30"/>
      <c r="W119" s="30"/>
      <c r="X119" s="30"/>
      <c r="Y119" s="30"/>
    </row>
    <row r="120" spans="1:25" ht="12.75">
      <c r="A120" s="38"/>
      <c r="B120" s="9" t="s">
        <v>347</v>
      </c>
      <c r="C120" s="9" t="s">
        <v>455</v>
      </c>
      <c r="D120" s="9"/>
      <c r="E120" s="9"/>
      <c r="F120" s="9"/>
      <c r="G120" s="9"/>
      <c r="H120" s="9">
        <v>30</v>
      </c>
      <c r="I120" s="9"/>
      <c r="J120" s="9"/>
      <c r="K120" s="9"/>
      <c r="L120" s="9">
        <v>37</v>
      </c>
      <c r="M120" s="9"/>
      <c r="N120" s="9">
        <v>35</v>
      </c>
      <c r="O120" s="9"/>
      <c r="P120" s="9">
        <v>31</v>
      </c>
      <c r="Q120" s="38">
        <f t="shared" si="9"/>
        <v>133</v>
      </c>
      <c r="R120" s="39">
        <f t="shared" si="10"/>
        <v>33.25</v>
      </c>
      <c r="S120" s="38">
        <f t="shared" si="11"/>
        <v>4</v>
      </c>
      <c r="T120" s="30"/>
      <c r="U120" s="30"/>
      <c r="V120" s="30"/>
      <c r="W120" s="30"/>
      <c r="X120" s="30"/>
      <c r="Y120" s="30"/>
    </row>
    <row r="121" spans="1:25" s="57" customFormat="1" ht="12.75">
      <c r="A121" s="38"/>
      <c r="B121" s="9" t="s">
        <v>406</v>
      </c>
      <c r="C121" s="9" t="s">
        <v>455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>
        <v>34</v>
      </c>
      <c r="O121" s="9"/>
      <c r="P121" s="9"/>
      <c r="Q121" s="38">
        <f t="shared" si="9"/>
        <v>34</v>
      </c>
      <c r="R121" s="39">
        <f t="shared" si="10"/>
        <v>34</v>
      </c>
      <c r="S121" s="38">
        <f t="shared" si="11"/>
        <v>1</v>
      </c>
      <c r="U121" s="30"/>
      <c r="V121" s="30"/>
      <c r="W121" s="30"/>
      <c r="X121" s="30"/>
      <c r="Y121" s="30"/>
    </row>
    <row r="122" spans="1:25" ht="12.75">
      <c r="A122" s="38"/>
      <c r="B122" s="65" t="s">
        <v>130</v>
      </c>
      <c r="C122" s="65" t="s">
        <v>454</v>
      </c>
      <c r="D122" s="9">
        <v>51</v>
      </c>
      <c r="E122" s="9"/>
      <c r="F122" s="9"/>
      <c r="G122" s="9"/>
      <c r="H122" s="9"/>
      <c r="I122" s="9"/>
      <c r="J122" s="9"/>
      <c r="K122" s="9">
        <v>18</v>
      </c>
      <c r="L122" s="9"/>
      <c r="M122" s="9"/>
      <c r="N122" s="9"/>
      <c r="O122" s="9"/>
      <c r="P122" s="9"/>
      <c r="Q122" s="38">
        <f t="shared" si="9"/>
        <v>69</v>
      </c>
      <c r="R122" s="39">
        <f t="shared" si="10"/>
        <v>34.5</v>
      </c>
      <c r="S122" s="38">
        <f t="shared" si="11"/>
        <v>2</v>
      </c>
      <c r="T122" s="30"/>
      <c r="U122" s="30"/>
      <c r="V122" s="30"/>
      <c r="W122" s="30"/>
      <c r="X122" s="30"/>
      <c r="Y122" s="30"/>
    </row>
    <row r="123" spans="1:25" ht="12.75">
      <c r="A123" s="38"/>
      <c r="B123" s="9" t="s">
        <v>185</v>
      </c>
      <c r="C123" s="9" t="s">
        <v>451</v>
      </c>
      <c r="D123" s="9"/>
      <c r="E123" s="9"/>
      <c r="F123" s="9"/>
      <c r="G123" s="9">
        <v>36</v>
      </c>
      <c r="H123" s="9">
        <v>17</v>
      </c>
      <c r="I123" s="9"/>
      <c r="J123" s="9"/>
      <c r="K123" s="9"/>
      <c r="L123" s="9"/>
      <c r="M123" s="9">
        <v>51</v>
      </c>
      <c r="N123" s="9"/>
      <c r="O123" s="9"/>
      <c r="P123" s="9"/>
      <c r="Q123" s="38">
        <f t="shared" si="9"/>
        <v>104</v>
      </c>
      <c r="R123" s="39">
        <f t="shared" si="10"/>
        <v>34.666666666666664</v>
      </c>
      <c r="S123" s="38">
        <f t="shared" si="11"/>
        <v>3</v>
      </c>
      <c r="T123" s="30"/>
      <c r="U123" s="30"/>
      <c r="V123" s="30"/>
      <c r="W123" s="30"/>
      <c r="X123" s="30"/>
      <c r="Y123" s="30"/>
    </row>
    <row r="124" spans="1:25" ht="12.75">
      <c r="A124" s="38"/>
      <c r="B124" s="65" t="s">
        <v>269</v>
      </c>
      <c r="C124" s="65" t="s">
        <v>456</v>
      </c>
      <c r="D124" s="9">
        <v>42</v>
      </c>
      <c r="E124" s="9"/>
      <c r="F124" s="9"/>
      <c r="G124" s="9"/>
      <c r="H124" s="9"/>
      <c r="I124" s="9"/>
      <c r="J124" s="9">
        <v>22</v>
      </c>
      <c r="K124" s="9">
        <v>35</v>
      </c>
      <c r="L124" s="9"/>
      <c r="M124" s="9">
        <v>41</v>
      </c>
      <c r="N124" s="9"/>
      <c r="O124" s="9"/>
      <c r="P124" s="9"/>
      <c r="Q124" s="38">
        <f t="shared" si="9"/>
        <v>140</v>
      </c>
      <c r="R124" s="39">
        <f t="shared" si="10"/>
        <v>35</v>
      </c>
      <c r="S124" s="38">
        <f t="shared" si="11"/>
        <v>4</v>
      </c>
      <c r="T124" s="30"/>
      <c r="U124" s="30"/>
      <c r="V124" s="30"/>
      <c r="W124" s="30"/>
      <c r="X124" s="26"/>
      <c r="Y124" s="30"/>
    </row>
    <row r="125" spans="1:25" ht="12.75">
      <c r="A125" s="38"/>
      <c r="B125" s="65" t="s">
        <v>109</v>
      </c>
      <c r="C125" s="65" t="s">
        <v>454</v>
      </c>
      <c r="D125" s="9">
        <v>35</v>
      </c>
      <c r="E125" s="9"/>
      <c r="F125" s="9"/>
      <c r="G125" s="9"/>
      <c r="H125" s="9">
        <v>37</v>
      </c>
      <c r="I125" s="9"/>
      <c r="J125" s="9"/>
      <c r="K125" s="9"/>
      <c r="L125" s="9"/>
      <c r="M125" s="9"/>
      <c r="N125" s="9"/>
      <c r="O125" s="9"/>
      <c r="P125" s="9"/>
      <c r="Q125" s="38">
        <f t="shared" si="9"/>
        <v>72</v>
      </c>
      <c r="R125" s="39">
        <f t="shared" si="10"/>
        <v>36</v>
      </c>
      <c r="S125" s="38">
        <f t="shared" si="11"/>
        <v>2</v>
      </c>
      <c r="T125" s="30"/>
      <c r="U125" s="30"/>
      <c r="V125" s="30"/>
      <c r="W125" s="30"/>
      <c r="X125" s="30"/>
      <c r="Y125" s="30"/>
    </row>
    <row r="126" spans="1:25" ht="12.75">
      <c r="A126" s="38"/>
      <c r="B126" s="9" t="s">
        <v>282</v>
      </c>
      <c r="C126" s="9" t="s">
        <v>456</v>
      </c>
      <c r="D126" s="9"/>
      <c r="E126" s="9"/>
      <c r="F126" s="9"/>
      <c r="G126" s="9"/>
      <c r="H126" s="9">
        <v>44</v>
      </c>
      <c r="I126" s="9"/>
      <c r="J126" s="9">
        <v>28</v>
      </c>
      <c r="K126" s="9"/>
      <c r="L126" s="9"/>
      <c r="M126" s="9"/>
      <c r="N126" s="9"/>
      <c r="O126" s="9"/>
      <c r="P126" s="9"/>
      <c r="Q126" s="38">
        <f t="shared" si="9"/>
        <v>72</v>
      </c>
      <c r="R126" s="39">
        <f t="shared" si="10"/>
        <v>36</v>
      </c>
      <c r="S126" s="38">
        <f t="shared" si="11"/>
        <v>2</v>
      </c>
      <c r="T126" s="30"/>
      <c r="U126" s="30"/>
      <c r="V126" s="30"/>
      <c r="W126" s="30"/>
      <c r="X126" s="30"/>
      <c r="Y126" s="26"/>
    </row>
    <row r="127" spans="1:21" ht="12.75">
      <c r="A127" s="38"/>
      <c r="B127" s="65" t="s">
        <v>82</v>
      </c>
      <c r="C127" s="65" t="s">
        <v>454</v>
      </c>
      <c r="D127" s="9">
        <v>45</v>
      </c>
      <c r="E127" s="9"/>
      <c r="F127" s="9"/>
      <c r="G127" s="9"/>
      <c r="H127" s="9"/>
      <c r="I127" s="9"/>
      <c r="J127" s="9"/>
      <c r="K127" s="9">
        <v>27</v>
      </c>
      <c r="L127" s="9"/>
      <c r="M127" s="9"/>
      <c r="N127" s="9"/>
      <c r="O127" s="9"/>
      <c r="P127" s="9"/>
      <c r="Q127" s="38">
        <f t="shared" si="9"/>
        <v>72</v>
      </c>
      <c r="R127" s="39">
        <f t="shared" si="10"/>
        <v>36</v>
      </c>
      <c r="S127" s="38">
        <f t="shared" si="11"/>
        <v>2</v>
      </c>
      <c r="T127" s="30"/>
      <c r="U127" s="30"/>
    </row>
    <row r="128" spans="1:21" ht="12.75">
      <c r="A128" s="38"/>
      <c r="B128" s="9" t="s">
        <v>437</v>
      </c>
      <c r="C128" s="9" t="s">
        <v>455</v>
      </c>
      <c r="D128" s="9"/>
      <c r="E128" s="9"/>
      <c r="F128" s="9"/>
      <c r="G128" s="9"/>
      <c r="H128" s="9">
        <v>36</v>
      </c>
      <c r="I128" s="9"/>
      <c r="J128" s="9"/>
      <c r="K128" s="9"/>
      <c r="L128" s="9"/>
      <c r="M128" s="9"/>
      <c r="N128" s="9"/>
      <c r="O128" s="9"/>
      <c r="P128" s="9"/>
      <c r="Q128" s="38">
        <f t="shared" si="9"/>
        <v>36</v>
      </c>
      <c r="R128" s="39">
        <f t="shared" si="10"/>
        <v>36</v>
      </c>
      <c r="S128" s="38">
        <f t="shared" si="11"/>
        <v>1</v>
      </c>
      <c r="T128" s="30"/>
      <c r="U128" s="30"/>
    </row>
    <row r="129" spans="1:21" ht="12.75">
      <c r="A129" s="38"/>
      <c r="B129" s="65" t="s">
        <v>67</v>
      </c>
      <c r="C129" s="65" t="s">
        <v>454</v>
      </c>
      <c r="D129" s="9">
        <v>33</v>
      </c>
      <c r="E129" s="9"/>
      <c r="F129" s="9"/>
      <c r="G129" s="9">
        <v>40</v>
      </c>
      <c r="H129" s="9"/>
      <c r="I129" s="9"/>
      <c r="J129" s="9"/>
      <c r="K129" s="9"/>
      <c r="L129" s="9"/>
      <c r="M129" s="9"/>
      <c r="N129" s="9"/>
      <c r="O129" s="9"/>
      <c r="P129" s="9"/>
      <c r="Q129" s="38">
        <f t="shared" si="9"/>
        <v>73</v>
      </c>
      <c r="R129" s="39">
        <f t="shared" si="10"/>
        <v>36.5</v>
      </c>
      <c r="S129" s="38">
        <f t="shared" si="11"/>
        <v>2</v>
      </c>
      <c r="T129" s="30"/>
      <c r="U129" s="30"/>
    </row>
    <row r="130" spans="1:21" ht="12.75">
      <c r="A130" s="38"/>
      <c r="B130" s="65" t="s">
        <v>95</v>
      </c>
      <c r="C130" s="65" t="s">
        <v>454</v>
      </c>
      <c r="D130" s="9">
        <v>55</v>
      </c>
      <c r="E130" s="9"/>
      <c r="F130" s="9"/>
      <c r="G130" s="9"/>
      <c r="H130" s="9"/>
      <c r="I130" s="9"/>
      <c r="J130" s="9"/>
      <c r="K130" s="9">
        <v>23</v>
      </c>
      <c r="L130" s="9">
        <v>32</v>
      </c>
      <c r="M130" s="9"/>
      <c r="N130" s="9"/>
      <c r="O130" s="9"/>
      <c r="P130" s="9"/>
      <c r="Q130" s="38">
        <f t="shared" si="9"/>
        <v>110</v>
      </c>
      <c r="R130" s="39">
        <f t="shared" si="10"/>
        <v>36.666666666666664</v>
      </c>
      <c r="S130" s="38">
        <f t="shared" si="11"/>
        <v>3</v>
      </c>
      <c r="T130" s="30"/>
      <c r="U130" s="30"/>
    </row>
    <row r="131" spans="1:21" ht="12.75">
      <c r="A131" s="38"/>
      <c r="B131" s="66" t="s">
        <v>355</v>
      </c>
      <c r="C131" s="66" t="s">
        <v>452</v>
      </c>
      <c r="D131" s="9">
        <v>39</v>
      </c>
      <c r="E131" s="9">
        <v>35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38">
        <f t="shared" si="9"/>
        <v>74</v>
      </c>
      <c r="R131" s="39">
        <f t="shared" si="10"/>
        <v>37</v>
      </c>
      <c r="S131" s="38">
        <f t="shared" si="11"/>
        <v>2</v>
      </c>
      <c r="T131" s="30"/>
      <c r="U131" s="30"/>
    </row>
    <row r="132" spans="1:21" ht="12.75">
      <c r="A132" s="38"/>
      <c r="B132" s="9" t="s">
        <v>483</v>
      </c>
      <c r="C132" s="9" t="s">
        <v>454</v>
      </c>
      <c r="D132" s="9"/>
      <c r="E132" s="9"/>
      <c r="F132" s="9"/>
      <c r="G132" s="9"/>
      <c r="H132" s="9"/>
      <c r="I132" s="9"/>
      <c r="J132" s="9"/>
      <c r="K132" s="9">
        <v>37</v>
      </c>
      <c r="L132" s="9"/>
      <c r="M132" s="9"/>
      <c r="N132" s="9"/>
      <c r="O132" s="9"/>
      <c r="P132" s="9"/>
      <c r="Q132" s="38">
        <f t="shared" si="9"/>
        <v>37</v>
      </c>
      <c r="R132" s="39">
        <f t="shared" si="10"/>
        <v>37</v>
      </c>
      <c r="S132" s="38">
        <f t="shared" si="11"/>
        <v>1</v>
      </c>
      <c r="T132" s="30"/>
      <c r="U132" s="30"/>
    </row>
    <row r="133" spans="1:23" ht="12.75">
      <c r="A133" s="38"/>
      <c r="B133" s="65" t="s">
        <v>209</v>
      </c>
      <c r="C133" s="65" t="s">
        <v>454</v>
      </c>
      <c r="D133" s="9">
        <v>37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38">
        <f t="shared" si="9"/>
        <v>37</v>
      </c>
      <c r="R133" s="39">
        <f t="shared" si="10"/>
        <v>37</v>
      </c>
      <c r="S133" s="38">
        <f t="shared" si="11"/>
        <v>1</v>
      </c>
      <c r="T133" s="30"/>
      <c r="U133" s="30"/>
      <c r="V133" s="30"/>
      <c r="W133" s="30"/>
    </row>
    <row r="134" spans="1:23" ht="12.75">
      <c r="A134" s="38"/>
      <c r="B134" s="9" t="s">
        <v>419</v>
      </c>
      <c r="C134" s="9" t="s">
        <v>457</v>
      </c>
      <c r="D134" s="9"/>
      <c r="E134" s="9">
        <v>37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38">
        <f t="shared" si="9"/>
        <v>37</v>
      </c>
      <c r="R134" s="39">
        <f t="shared" si="10"/>
        <v>37</v>
      </c>
      <c r="S134" s="38">
        <f t="shared" si="11"/>
        <v>1</v>
      </c>
      <c r="T134" s="30"/>
      <c r="U134" s="30"/>
      <c r="V134" s="30"/>
      <c r="W134" s="30"/>
    </row>
    <row r="135" spans="1:23" ht="12.75">
      <c r="A135" s="38"/>
      <c r="B135" s="9" t="s">
        <v>351</v>
      </c>
      <c r="C135" s="9" t="s">
        <v>456</v>
      </c>
      <c r="D135" s="9"/>
      <c r="E135" s="9"/>
      <c r="F135" s="9"/>
      <c r="G135" s="9">
        <v>37</v>
      </c>
      <c r="H135" s="9"/>
      <c r="I135" s="9"/>
      <c r="J135" s="9">
        <v>37</v>
      </c>
      <c r="K135" s="9"/>
      <c r="L135" s="9"/>
      <c r="M135" s="9">
        <v>53</v>
      </c>
      <c r="N135" s="9"/>
      <c r="O135" s="9"/>
      <c r="P135" s="9">
        <v>24</v>
      </c>
      <c r="Q135" s="38">
        <f t="shared" si="9"/>
        <v>151</v>
      </c>
      <c r="R135" s="39">
        <f t="shared" si="10"/>
        <v>37.75</v>
      </c>
      <c r="S135" s="38">
        <f t="shared" si="11"/>
        <v>4</v>
      </c>
      <c r="T135" s="30"/>
      <c r="U135" s="30"/>
      <c r="V135" s="30"/>
      <c r="W135" s="30"/>
    </row>
    <row r="136" spans="1:23" ht="12.75">
      <c r="A136" s="38"/>
      <c r="B136" s="9" t="s">
        <v>207</v>
      </c>
      <c r="C136" s="9" t="s">
        <v>455</v>
      </c>
      <c r="D136" s="9"/>
      <c r="E136" s="9"/>
      <c r="F136" s="9"/>
      <c r="G136" s="9"/>
      <c r="H136" s="9">
        <v>39</v>
      </c>
      <c r="I136" s="9"/>
      <c r="J136" s="9"/>
      <c r="K136" s="9"/>
      <c r="L136" s="9"/>
      <c r="M136" s="9"/>
      <c r="N136" s="9">
        <v>37</v>
      </c>
      <c r="O136" s="9"/>
      <c r="P136" s="9"/>
      <c r="Q136" s="38">
        <f t="shared" si="9"/>
        <v>76</v>
      </c>
      <c r="R136" s="39">
        <f t="shared" si="10"/>
        <v>38</v>
      </c>
      <c r="S136" s="38">
        <f t="shared" si="11"/>
        <v>2</v>
      </c>
      <c r="T136" s="30"/>
      <c r="U136" s="30"/>
      <c r="V136" s="26"/>
      <c r="W136" s="26"/>
    </row>
    <row r="137" spans="1:23" ht="12.75">
      <c r="A137" s="38"/>
      <c r="B137" s="9" t="s">
        <v>73</v>
      </c>
      <c r="C137" s="9" t="s">
        <v>456</v>
      </c>
      <c r="D137" s="9"/>
      <c r="E137" s="9"/>
      <c r="F137" s="9"/>
      <c r="G137" s="9"/>
      <c r="H137" s="9"/>
      <c r="I137" s="9"/>
      <c r="J137" s="9"/>
      <c r="K137" s="9"/>
      <c r="L137" s="9"/>
      <c r="M137" s="9">
        <v>38</v>
      </c>
      <c r="N137" s="9"/>
      <c r="O137" s="9"/>
      <c r="P137" s="9"/>
      <c r="Q137" s="38">
        <f aca="true" t="shared" si="12" ref="Q137:Q168">SUM(D137:P137)</f>
        <v>38</v>
      </c>
      <c r="R137" s="39">
        <f aca="true" t="shared" si="13" ref="R137:R168">Q137/COUNT(D137:P137)</f>
        <v>38</v>
      </c>
      <c r="S137" s="38">
        <f aca="true" t="shared" si="14" ref="S137:S166">COUNT(D137:P137)</f>
        <v>1</v>
      </c>
      <c r="T137" s="30"/>
      <c r="U137" s="30"/>
      <c r="V137" s="30"/>
      <c r="W137" s="30"/>
    </row>
    <row r="138" spans="1:25" ht="12.75">
      <c r="A138" s="38"/>
      <c r="B138" s="9" t="s">
        <v>230</v>
      </c>
      <c r="C138" s="9" t="s">
        <v>455</v>
      </c>
      <c r="D138" s="9"/>
      <c r="E138" s="9"/>
      <c r="F138" s="9"/>
      <c r="G138" s="9"/>
      <c r="H138" s="9"/>
      <c r="I138" s="9"/>
      <c r="J138" s="9">
        <v>38</v>
      </c>
      <c r="K138" s="9"/>
      <c r="L138" s="9"/>
      <c r="M138" s="9"/>
      <c r="N138" s="9"/>
      <c r="O138" s="9"/>
      <c r="P138" s="9"/>
      <c r="Q138" s="38">
        <f t="shared" si="12"/>
        <v>38</v>
      </c>
      <c r="R138" s="39">
        <f t="shared" si="13"/>
        <v>38</v>
      </c>
      <c r="S138" s="38">
        <f t="shared" si="14"/>
        <v>1</v>
      </c>
      <c r="T138" s="30"/>
      <c r="U138" s="30"/>
      <c r="V138" s="30"/>
      <c r="W138" s="37"/>
      <c r="X138" s="30"/>
      <c r="Y138" s="30"/>
    </row>
    <row r="139" spans="1:25" ht="12.75">
      <c r="A139" s="38"/>
      <c r="B139" s="66" t="s">
        <v>369</v>
      </c>
      <c r="C139" s="66" t="s">
        <v>455</v>
      </c>
      <c r="D139" s="9">
        <v>58</v>
      </c>
      <c r="E139" s="9"/>
      <c r="F139" s="9"/>
      <c r="G139" s="9"/>
      <c r="H139" s="9">
        <v>29</v>
      </c>
      <c r="I139" s="9"/>
      <c r="J139" s="9"/>
      <c r="K139" s="9"/>
      <c r="L139" s="9"/>
      <c r="M139" s="9">
        <v>48</v>
      </c>
      <c r="N139" s="9">
        <v>18</v>
      </c>
      <c r="O139" s="9"/>
      <c r="P139" s="9"/>
      <c r="Q139" s="38">
        <f t="shared" si="12"/>
        <v>153</v>
      </c>
      <c r="R139" s="39">
        <f t="shared" si="13"/>
        <v>38.25</v>
      </c>
      <c r="S139" s="38">
        <f t="shared" si="14"/>
        <v>4</v>
      </c>
      <c r="T139" s="30"/>
      <c r="U139" s="30"/>
      <c r="V139" s="30"/>
      <c r="W139" s="30"/>
      <c r="X139" s="30"/>
      <c r="Y139" s="30"/>
    </row>
    <row r="140" spans="1:25" ht="12.75">
      <c r="A140" s="38"/>
      <c r="B140" s="9" t="s">
        <v>142</v>
      </c>
      <c r="C140" s="9" t="s">
        <v>452</v>
      </c>
      <c r="D140" s="9"/>
      <c r="E140" s="9"/>
      <c r="F140" s="9"/>
      <c r="G140" s="9"/>
      <c r="H140" s="9"/>
      <c r="I140" s="9"/>
      <c r="J140" s="9"/>
      <c r="K140" s="9"/>
      <c r="L140" s="9">
        <v>41</v>
      </c>
      <c r="M140" s="9">
        <v>25</v>
      </c>
      <c r="N140" s="9">
        <v>51</v>
      </c>
      <c r="O140" s="9"/>
      <c r="P140" s="9">
        <v>38</v>
      </c>
      <c r="Q140" s="38">
        <f t="shared" si="12"/>
        <v>155</v>
      </c>
      <c r="R140" s="39">
        <f t="shared" si="13"/>
        <v>38.75</v>
      </c>
      <c r="S140" s="38">
        <f t="shared" si="14"/>
        <v>4</v>
      </c>
      <c r="T140" s="30"/>
      <c r="U140" s="30"/>
      <c r="V140" s="30"/>
      <c r="W140" s="30"/>
      <c r="X140" s="30"/>
      <c r="Y140" s="30"/>
    </row>
    <row r="141" spans="1:25" ht="12.75">
      <c r="A141" s="38"/>
      <c r="B141" s="9" t="s">
        <v>412</v>
      </c>
      <c r="C141" s="9" t="s">
        <v>455</v>
      </c>
      <c r="D141" s="9"/>
      <c r="E141" s="9"/>
      <c r="F141" s="9"/>
      <c r="G141" s="9"/>
      <c r="H141" s="9"/>
      <c r="I141" s="9"/>
      <c r="J141" s="9"/>
      <c r="K141" s="9"/>
      <c r="L141" s="9">
        <v>42</v>
      </c>
      <c r="M141" s="9">
        <v>54</v>
      </c>
      <c r="N141" s="9">
        <v>21</v>
      </c>
      <c r="O141" s="9"/>
      <c r="P141" s="9"/>
      <c r="Q141" s="38">
        <f t="shared" si="12"/>
        <v>117</v>
      </c>
      <c r="R141" s="39">
        <f t="shared" si="13"/>
        <v>39</v>
      </c>
      <c r="S141" s="38">
        <f t="shared" si="14"/>
        <v>3</v>
      </c>
      <c r="T141" s="30"/>
      <c r="U141" s="30"/>
      <c r="V141" s="30"/>
      <c r="W141" s="30"/>
      <c r="X141" s="30"/>
      <c r="Y141" s="30"/>
    </row>
    <row r="142" spans="1:25" ht="12.75">
      <c r="A142" s="38"/>
      <c r="B142" s="9" t="s">
        <v>152</v>
      </c>
      <c r="C142" s="9" t="s">
        <v>455</v>
      </c>
      <c r="D142" s="9"/>
      <c r="E142" s="9">
        <v>16</v>
      </c>
      <c r="F142" s="9">
        <v>24</v>
      </c>
      <c r="G142" s="9"/>
      <c r="H142" s="9">
        <v>53</v>
      </c>
      <c r="I142" s="9"/>
      <c r="J142" s="9"/>
      <c r="K142" s="9"/>
      <c r="L142" s="9"/>
      <c r="M142" s="9">
        <v>45</v>
      </c>
      <c r="N142" s="9">
        <v>59</v>
      </c>
      <c r="O142" s="9"/>
      <c r="P142" s="9"/>
      <c r="Q142" s="38">
        <f t="shared" si="12"/>
        <v>197</v>
      </c>
      <c r="R142" s="39">
        <f t="shared" si="13"/>
        <v>39.4</v>
      </c>
      <c r="S142" s="38">
        <f t="shared" si="14"/>
        <v>5</v>
      </c>
      <c r="T142" s="30"/>
      <c r="U142" s="30"/>
      <c r="V142" s="30"/>
      <c r="W142" s="30"/>
      <c r="X142" s="30"/>
      <c r="Y142" s="30"/>
    </row>
    <row r="143" spans="1:24" ht="12.75">
      <c r="A143" s="38"/>
      <c r="B143" s="65" t="s">
        <v>123</v>
      </c>
      <c r="C143" s="65" t="s">
        <v>456</v>
      </c>
      <c r="D143" s="9">
        <v>57</v>
      </c>
      <c r="E143" s="9"/>
      <c r="F143" s="9"/>
      <c r="G143" s="9"/>
      <c r="H143" s="9"/>
      <c r="I143" s="9"/>
      <c r="J143" s="9">
        <v>24</v>
      </c>
      <c r="K143" s="9"/>
      <c r="L143" s="9"/>
      <c r="M143" s="9">
        <v>28</v>
      </c>
      <c r="N143" s="9">
        <v>50</v>
      </c>
      <c r="O143" s="9"/>
      <c r="P143" s="9"/>
      <c r="Q143" s="38">
        <f t="shared" si="12"/>
        <v>159</v>
      </c>
      <c r="R143" s="39">
        <f t="shared" si="13"/>
        <v>39.75</v>
      </c>
      <c r="S143" s="38">
        <f t="shared" si="14"/>
        <v>4</v>
      </c>
      <c r="T143" s="30"/>
      <c r="U143" s="30"/>
      <c r="V143" s="30"/>
      <c r="W143" s="30"/>
      <c r="X143" s="30"/>
    </row>
    <row r="144" spans="1:24" ht="12.75">
      <c r="A144" s="38"/>
      <c r="B144" s="9" t="s">
        <v>430</v>
      </c>
      <c r="C144" s="9" t="s">
        <v>456</v>
      </c>
      <c r="D144" s="9"/>
      <c r="E144" s="9"/>
      <c r="F144" s="9"/>
      <c r="G144" s="9"/>
      <c r="H144" s="9"/>
      <c r="I144" s="9"/>
      <c r="J144" s="9">
        <v>40</v>
      </c>
      <c r="K144" s="9"/>
      <c r="L144" s="9"/>
      <c r="M144" s="9"/>
      <c r="N144" s="9"/>
      <c r="O144" s="9"/>
      <c r="P144" s="9"/>
      <c r="Q144" s="38">
        <f t="shared" si="12"/>
        <v>40</v>
      </c>
      <c r="R144" s="39">
        <f t="shared" si="13"/>
        <v>40</v>
      </c>
      <c r="S144" s="38">
        <f t="shared" si="14"/>
        <v>1</v>
      </c>
      <c r="U144" s="30"/>
      <c r="V144" s="30"/>
      <c r="W144" s="30"/>
      <c r="X144" s="30"/>
    </row>
    <row r="145" spans="1:24" ht="12.75">
      <c r="A145" s="38"/>
      <c r="B145" s="65" t="s">
        <v>305</v>
      </c>
      <c r="C145" s="65" t="s">
        <v>454</v>
      </c>
      <c r="D145" s="9">
        <v>40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38">
        <f t="shared" si="12"/>
        <v>40</v>
      </c>
      <c r="R145" s="39">
        <f t="shared" si="13"/>
        <v>40</v>
      </c>
      <c r="S145" s="38">
        <f t="shared" si="14"/>
        <v>1</v>
      </c>
      <c r="U145" s="30"/>
      <c r="V145" s="30"/>
      <c r="W145" s="30"/>
      <c r="X145" s="30"/>
    </row>
    <row r="146" spans="1:24" ht="12.75">
      <c r="A146" s="38"/>
      <c r="B146" s="9" t="s">
        <v>485</v>
      </c>
      <c r="C146" s="9" t="s">
        <v>453</v>
      </c>
      <c r="D146" s="9"/>
      <c r="E146" s="9"/>
      <c r="F146" s="9"/>
      <c r="G146" s="9"/>
      <c r="H146" s="9"/>
      <c r="I146" s="9"/>
      <c r="J146" s="9"/>
      <c r="K146" s="9"/>
      <c r="L146" s="9"/>
      <c r="M146" s="9">
        <v>40</v>
      </c>
      <c r="N146" s="9"/>
      <c r="O146" s="9"/>
      <c r="P146" s="9"/>
      <c r="Q146" s="38">
        <f t="shared" si="12"/>
        <v>40</v>
      </c>
      <c r="R146" s="39">
        <f t="shared" si="13"/>
        <v>40</v>
      </c>
      <c r="S146" s="38">
        <f t="shared" si="14"/>
        <v>1</v>
      </c>
      <c r="U146" s="30"/>
      <c r="V146" s="30"/>
      <c r="W146" s="30"/>
      <c r="X146" s="26"/>
    </row>
    <row r="147" spans="1:24" ht="12.75">
      <c r="A147" s="38"/>
      <c r="B147" s="9" t="s">
        <v>135</v>
      </c>
      <c r="C147" s="9" t="s">
        <v>451</v>
      </c>
      <c r="D147" s="9"/>
      <c r="E147" s="9"/>
      <c r="F147" s="9"/>
      <c r="G147" s="9">
        <v>29</v>
      </c>
      <c r="H147" s="9">
        <v>56</v>
      </c>
      <c r="I147" s="9"/>
      <c r="J147" s="9"/>
      <c r="K147" s="9"/>
      <c r="L147" s="9">
        <v>35</v>
      </c>
      <c r="M147" s="9">
        <v>44</v>
      </c>
      <c r="N147" s="9"/>
      <c r="O147" s="9"/>
      <c r="P147" s="9"/>
      <c r="Q147" s="38">
        <f t="shared" si="12"/>
        <v>164</v>
      </c>
      <c r="R147" s="39">
        <f t="shared" si="13"/>
        <v>41</v>
      </c>
      <c r="S147" s="38">
        <f t="shared" si="14"/>
        <v>4</v>
      </c>
      <c r="U147" s="30"/>
      <c r="V147" s="30"/>
      <c r="W147" s="30"/>
      <c r="X147" s="26"/>
    </row>
    <row r="148" spans="1:24" ht="12.75">
      <c r="A148" s="38"/>
      <c r="B148" s="65" t="s">
        <v>100</v>
      </c>
      <c r="C148" s="65" t="s">
        <v>453</v>
      </c>
      <c r="D148" s="9">
        <v>56</v>
      </c>
      <c r="E148" s="9">
        <v>27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8">
        <f t="shared" si="12"/>
        <v>83</v>
      </c>
      <c r="R148" s="39">
        <f t="shared" si="13"/>
        <v>41.5</v>
      </c>
      <c r="S148" s="38">
        <f t="shared" si="14"/>
        <v>2</v>
      </c>
      <c r="U148" s="30"/>
      <c r="V148" s="30"/>
      <c r="W148" s="30"/>
      <c r="X148" s="26"/>
    </row>
    <row r="149" spans="1:25" ht="12.75">
      <c r="A149" s="38"/>
      <c r="B149" s="9" t="s">
        <v>513</v>
      </c>
      <c r="C149" s="9" t="s">
        <v>456</v>
      </c>
      <c r="D149" s="9"/>
      <c r="E149" s="9"/>
      <c r="F149" s="9"/>
      <c r="G149" s="9"/>
      <c r="H149" s="9"/>
      <c r="I149" s="9"/>
      <c r="J149" s="9">
        <v>42</v>
      </c>
      <c r="K149" s="9"/>
      <c r="L149" s="9"/>
      <c r="M149" s="9"/>
      <c r="N149" s="9"/>
      <c r="O149" s="9"/>
      <c r="P149" s="9"/>
      <c r="Q149" s="38">
        <f t="shared" si="12"/>
        <v>42</v>
      </c>
      <c r="R149" s="39">
        <f t="shared" si="13"/>
        <v>42</v>
      </c>
      <c r="S149" s="38">
        <f t="shared" si="14"/>
        <v>1</v>
      </c>
      <c r="U149" s="30"/>
      <c r="V149" s="30"/>
      <c r="W149" s="30"/>
      <c r="X149" s="30"/>
      <c r="Y149" s="30"/>
    </row>
    <row r="150" spans="1:24" ht="12.75">
      <c r="A150" s="38"/>
      <c r="B150" s="9" t="s">
        <v>220</v>
      </c>
      <c r="C150" s="9" t="s">
        <v>455</v>
      </c>
      <c r="D150" s="9"/>
      <c r="E150" s="9"/>
      <c r="F150" s="9"/>
      <c r="G150" s="9"/>
      <c r="H150" s="9">
        <v>42</v>
      </c>
      <c r="I150" s="9"/>
      <c r="J150" s="9"/>
      <c r="K150" s="9"/>
      <c r="L150" s="9"/>
      <c r="M150" s="9"/>
      <c r="N150" s="9"/>
      <c r="O150" s="9"/>
      <c r="P150" s="9"/>
      <c r="Q150" s="38">
        <f t="shared" si="12"/>
        <v>42</v>
      </c>
      <c r="R150" s="39">
        <f t="shared" si="13"/>
        <v>42</v>
      </c>
      <c r="S150" s="38">
        <f t="shared" si="14"/>
        <v>1</v>
      </c>
      <c r="U150" s="30"/>
      <c r="V150" s="30"/>
      <c r="W150" s="30"/>
      <c r="X150" s="30"/>
    </row>
    <row r="151" spans="1:26" ht="12.75">
      <c r="A151" s="38"/>
      <c r="B151" s="9" t="s">
        <v>433</v>
      </c>
      <c r="C151" s="9" t="s">
        <v>454</v>
      </c>
      <c r="D151" s="9">
        <v>50</v>
      </c>
      <c r="E151" s="9"/>
      <c r="F151" s="9"/>
      <c r="G151" s="9"/>
      <c r="H151" s="9"/>
      <c r="I151" s="9"/>
      <c r="J151" s="9"/>
      <c r="K151" s="9">
        <v>36</v>
      </c>
      <c r="L151" s="9"/>
      <c r="M151" s="9"/>
      <c r="N151" s="9"/>
      <c r="O151" s="9"/>
      <c r="P151" s="9"/>
      <c r="Q151" s="38">
        <f t="shared" si="12"/>
        <v>86</v>
      </c>
      <c r="R151" s="39">
        <f t="shared" si="13"/>
        <v>43</v>
      </c>
      <c r="S151" s="38">
        <f t="shared" si="14"/>
        <v>2</v>
      </c>
      <c r="U151" s="30"/>
      <c r="V151" s="30"/>
      <c r="W151" s="30"/>
      <c r="X151" s="26"/>
      <c r="Y151" s="26"/>
      <c r="Z151" s="26"/>
    </row>
    <row r="152" spans="1:26" ht="12.75">
      <c r="A152" s="38"/>
      <c r="B152" s="9" t="s">
        <v>476</v>
      </c>
      <c r="C152" s="9" t="s">
        <v>455</v>
      </c>
      <c r="D152" s="9"/>
      <c r="E152" s="9"/>
      <c r="F152" s="9"/>
      <c r="G152" s="9"/>
      <c r="H152" s="9"/>
      <c r="I152" s="9"/>
      <c r="J152" s="9">
        <v>30</v>
      </c>
      <c r="K152" s="9"/>
      <c r="L152" s="9"/>
      <c r="M152" s="9"/>
      <c r="N152" s="9">
        <v>57</v>
      </c>
      <c r="O152" s="9"/>
      <c r="P152" s="9"/>
      <c r="Q152" s="38">
        <f t="shared" si="12"/>
        <v>87</v>
      </c>
      <c r="R152" s="39">
        <f t="shared" si="13"/>
        <v>43.5</v>
      </c>
      <c r="S152" s="38">
        <f t="shared" si="14"/>
        <v>2</v>
      </c>
      <c r="U152" s="30"/>
      <c r="V152" s="30"/>
      <c r="W152" s="30"/>
      <c r="X152" s="26"/>
      <c r="Y152" s="26"/>
      <c r="Z152" s="26"/>
    </row>
    <row r="153" spans="1:26" ht="12.75">
      <c r="A153" s="38"/>
      <c r="B153" s="9" t="s">
        <v>515</v>
      </c>
      <c r="C153" s="9" t="s">
        <v>456</v>
      </c>
      <c r="D153" s="9"/>
      <c r="E153" s="9"/>
      <c r="F153" s="9"/>
      <c r="G153" s="9"/>
      <c r="H153" s="9"/>
      <c r="I153" s="9"/>
      <c r="J153" s="9">
        <v>39</v>
      </c>
      <c r="K153" s="9"/>
      <c r="L153" s="9"/>
      <c r="M153" s="9">
        <v>49</v>
      </c>
      <c r="N153" s="9"/>
      <c r="O153" s="9"/>
      <c r="P153" s="9"/>
      <c r="Q153" s="38">
        <f t="shared" si="12"/>
        <v>88</v>
      </c>
      <c r="R153" s="39">
        <f t="shared" si="13"/>
        <v>44</v>
      </c>
      <c r="S153" s="38">
        <f t="shared" si="14"/>
        <v>2</v>
      </c>
      <c r="U153" s="30"/>
      <c r="V153" s="30"/>
      <c r="W153" s="30"/>
      <c r="X153" s="30"/>
      <c r="Y153" s="30"/>
      <c r="Z153" s="30"/>
    </row>
    <row r="154" spans="1:26" ht="12.75">
      <c r="A154" s="38"/>
      <c r="B154" s="65" t="s">
        <v>212</v>
      </c>
      <c r="C154" s="65" t="s">
        <v>455</v>
      </c>
      <c r="D154" s="9">
        <v>52</v>
      </c>
      <c r="E154" s="9"/>
      <c r="F154" s="9"/>
      <c r="G154" s="9"/>
      <c r="H154" s="9">
        <v>25</v>
      </c>
      <c r="I154" s="9"/>
      <c r="J154" s="9"/>
      <c r="K154" s="9"/>
      <c r="L154" s="9"/>
      <c r="M154" s="9">
        <v>58</v>
      </c>
      <c r="N154" s="9">
        <v>42</v>
      </c>
      <c r="O154" s="9"/>
      <c r="P154" s="9"/>
      <c r="Q154" s="38">
        <f t="shared" si="12"/>
        <v>177</v>
      </c>
      <c r="R154" s="39">
        <f t="shared" si="13"/>
        <v>44.25</v>
      </c>
      <c r="S154" s="38">
        <f t="shared" si="14"/>
        <v>4</v>
      </c>
      <c r="U154" s="30"/>
      <c r="V154" s="30"/>
      <c r="W154" s="30"/>
      <c r="X154" s="30"/>
      <c r="Y154" s="30"/>
      <c r="Z154" s="30"/>
    </row>
    <row r="155" spans="1:26" ht="12.75">
      <c r="A155" s="38"/>
      <c r="B155" s="9" t="s">
        <v>352</v>
      </c>
      <c r="C155" s="9" t="s">
        <v>455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>
        <v>45</v>
      </c>
      <c r="O155" s="9"/>
      <c r="P155" s="9"/>
      <c r="Q155" s="38">
        <f t="shared" si="12"/>
        <v>45</v>
      </c>
      <c r="R155" s="39">
        <f t="shared" si="13"/>
        <v>45</v>
      </c>
      <c r="S155" s="38">
        <f t="shared" si="14"/>
        <v>1</v>
      </c>
      <c r="U155" s="30"/>
      <c r="V155" s="30"/>
      <c r="W155" s="30"/>
      <c r="X155" s="30"/>
      <c r="Y155" s="26"/>
      <c r="Z155" s="30"/>
    </row>
    <row r="156" spans="1:26" ht="12.75">
      <c r="A156" s="38"/>
      <c r="B156" s="9" t="s">
        <v>539</v>
      </c>
      <c r="C156" s="9" t="s">
        <v>455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>
        <v>46</v>
      </c>
      <c r="O156" s="9"/>
      <c r="P156" s="9"/>
      <c r="Q156" s="38">
        <f t="shared" si="12"/>
        <v>46</v>
      </c>
      <c r="R156" s="39">
        <f t="shared" si="13"/>
        <v>46</v>
      </c>
      <c r="S156" s="38">
        <f t="shared" si="14"/>
        <v>1</v>
      </c>
      <c r="U156" s="30"/>
      <c r="V156" s="30"/>
      <c r="W156" s="30"/>
      <c r="X156" s="30"/>
      <c r="Y156" s="30"/>
      <c r="Z156" s="26"/>
    </row>
    <row r="157" spans="1:26" ht="12.75">
      <c r="A157" s="38"/>
      <c r="B157" s="9" t="s">
        <v>349</v>
      </c>
      <c r="C157" s="9" t="s">
        <v>455</v>
      </c>
      <c r="D157" s="9"/>
      <c r="E157" s="9"/>
      <c r="F157" s="9"/>
      <c r="G157" s="9"/>
      <c r="H157" s="9">
        <v>46</v>
      </c>
      <c r="I157" s="9"/>
      <c r="J157" s="9"/>
      <c r="K157" s="9"/>
      <c r="L157" s="9"/>
      <c r="M157" s="9"/>
      <c r="N157" s="9"/>
      <c r="O157" s="9"/>
      <c r="P157" s="9"/>
      <c r="Q157" s="38">
        <f t="shared" si="12"/>
        <v>46</v>
      </c>
      <c r="R157" s="39">
        <f t="shared" si="13"/>
        <v>46</v>
      </c>
      <c r="S157" s="38">
        <f t="shared" si="14"/>
        <v>1</v>
      </c>
      <c r="U157" s="30"/>
      <c r="V157" s="30"/>
      <c r="W157" s="30"/>
      <c r="X157" s="26"/>
      <c r="Y157" s="26"/>
      <c r="Z157" s="26"/>
    </row>
    <row r="158" spans="1:26" ht="12.75">
      <c r="A158" s="38"/>
      <c r="B158" s="9" t="s">
        <v>362</v>
      </c>
      <c r="C158" s="9" t="s">
        <v>456</v>
      </c>
      <c r="D158" s="9"/>
      <c r="E158" s="9"/>
      <c r="F158" s="9"/>
      <c r="G158" s="9"/>
      <c r="H158" s="9"/>
      <c r="I158" s="9"/>
      <c r="J158" s="9">
        <v>34</v>
      </c>
      <c r="K158" s="9"/>
      <c r="L158" s="9"/>
      <c r="M158" s="9">
        <v>59</v>
      </c>
      <c r="N158" s="9"/>
      <c r="O158" s="9"/>
      <c r="P158" s="9"/>
      <c r="Q158" s="38">
        <f t="shared" si="12"/>
        <v>93</v>
      </c>
      <c r="R158" s="39">
        <f t="shared" si="13"/>
        <v>46.5</v>
      </c>
      <c r="S158" s="38">
        <f t="shared" si="14"/>
        <v>2</v>
      </c>
      <c r="U158" s="30"/>
      <c r="V158" s="30"/>
      <c r="W158" s="30"/>
      <c r="X158" s="30"/>
      <c r="Y158" s="30"/>
      <c r="Z158" s="30"/>
    </row>
    <row r="159" spans="1:23" ht="12.75">
      <c r="A159" s="38"/>
      <c r="B159" s="9" t="s">
        <v>93</v>
      </c>
      <c r="C159" s="9" t="s">
        <v>452</v>
      </c>
      <c r="D159" s="9"/>
      <c r="E159" s="9"/>
      <c r="F159" s="9"/>
      <c r="G159" s="9"/>
      <c r="H159" s="9"/>
      <c r="I159" s="9"/>
      <c r="J159" s="9"/>
      <c r="K159" s="9"/>
      <c r="L159" s="9">
        <v>40</v>
      </c>
      <c r="M159" s="9">
        <v>56</v>
      </c>
      <c r="N159" s="9"/>
      <c r="O159" s="9"/>
      <c r="P159" s="9"/>
      <c r="Q159" s="38">
        <f t="shared" si="12"/>
        <v>96</v>
      </c>
      <c r="R159" s="39">
        <f t="shared" si="13"/>
        <v>48</v>
      </c>
      <c r="S159" s="38">
        <f t="shared" si="14"/>
        <v>2</v>
      </c>
      <c r="U159" s="30"/>
      <c r="V159" s="30"/>
      <c r="W159" s="30"/>
    </row>
    <row r="160" spans="1:24" ht="12.75">
      <c r="A160" s="38"/>
      <c r="B160" s="65" t="s">
        <v>92</v>
      </c>
      <c r="C160" s="65" t="s">
        <v>454</v>
      </c>
      <c r="D160" s="9">
        <v>48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38">
        <f t="shared" si="12"/>
        <v>48</v>
      </c>
      <c r="R160" s="39">
        <f t="shared" si="13"/>
        <v>48</v>
      </c>
      <c r="S160" s="38">
        <f t="shared" si="14"/>
        <v>1</v>
      </c>
      <c r="U160" s="30"/>
      <c r="V160" s="30"/>
      <c r="W160" s="26"/>
      <c r="X160" s="26"/>
    </row>
    <row r="161" spans="1:24" ht="12.75">
      <c r="A161" s="38"/>
      <c r="B161" s="9" t="s">
        <v>495</v>
      </c>
      <c r="C161" s="9" t="s">
        <v>454</v>
      </c>
      <c r="D161" s="9"/>
      <c r="E161" s="9"/>
      <c r="F161" s="9"/>
      <c r="G161" s="9"/>
      <c r="H161" s="9">
        <v>49</v>
      </c>
      <c r="I161" s="9"/>
      <c r="J161" s="9"/>
      <c r="K161" s="9"/>
      <c r="L161" s="9"/>
      <c r="M161" s="9"/>
      <c r="N161" s="9"/>
      <c r="O161" s="9"/>
      <c r="P161" s="9"/>
      <c r="Q161" s="38">
        <f t="shared" si="12"/>
        <v>49</v>
      </c>
      <c r="R161" s="39">
        <f t="shared" si="13"/>
        <v>49</v>
      </c>
      <c r="S161" s="38">
        <f t="shared" si="14"/>
        <v>1</v>
      </c>
      <c r="U161" s="30"/>
      <c r="V161" s="30"/>
      <c r="W161" s="26"/>
      <c r="X161" s="26"/>
    </row>
    <row r="162" spans="1:24" ht="12.75">
      <c r="A162" s="38"/>
      <c r="B162" s="9" t="s">
        <v>503</v>
      </c>
      <c r="C162" s="9" t="s">
        <v>455</v>
      </c>
      <c r="D162" s="9"/>
      <c r="E162" s="9"/>
      <c r="F162" s="9"/>
      <c r="G162" s="9"/>
      <c r="H162" s="9">
        <v>50</v>
      </c>
      <c r="I162" s="9"/>
      <c r="J162" s="9"/>
      <c r="K162" s="9"/>
      <c r="L162" s="9"/>
      <c r="M162" s="9"/>
      <c r="N162" s="9">
        <v>49</v>
      </c>
      <c r="O162" s="9"/>
      <c r="P162" s="9"/>
      <c r="Q162" s="38">
        <f t="shared" si="12"/>
        <v>99</v>
      </c>
      <c r="R162" s="39">
        <f t="shared" si="13"/>
        <v>49.5</v>
      </c>
      <c r="S162" s="38">
        <f t="shared" si="14"/>
        <v>2</v>
      </c>
      <c r="U162" s="30"/>
      <c r="V162" s="30"/>
      <c r="W162" s="30"/>
      <c r="X162" s="30"/>
    </row>
    <row r="163" spans="1:24" ht="12.75">
      <c r="A163" s="38"/>
      <c r="B163" s="9" t="s">
        <v>510</v>
      </c>
      <c r="C163" s="9" t="s">
        <v>453</v>
      </c>
      <c r="D163" s="9"/>
      <c r="E163" s="9"/>
      <c r="F163" s="9"/>
      <c r="G163" s="9"/>
      <c r="H163" s="9"/>
      <c r="I163" s="9"/>
      <c r="J163" s="9"/>
      <c r="K163" s="9"/>
      <c r="L163" s="9"/>
      <c r="M163" s="9">
        <v>50</v>
      </c>
      <c r="N163" s="9"/>
      <c r="O163" s="9"/>
      <c r="P163" s="9"/>
      <c r="Q163" s="38">
        <f t="shared" si="12"/>
        <v>50</v>
      </c>
      <c r="R163" s="39">
        <f t="shared" si="13"/>
        <v>50</v>
      </c>
      <c r="S163" s="38">
        <f t="shared" si="14"/>
        <v>1</v>
      </c>
      <c r="U163" s="30"/>
      <c r="V163" s="30"/>
      <c r="W163" s="30"/>
      <c r="X163" s="30"/>
    </row>
    <row r="164" spans="1:25" ht="12.75">
      <c r="A164" s="38"/>
      <c r="B164" s="9" t="s">
        <v>405</v>
      </c>
      <c r="C164" s="9" t="s">
        <v>456</v>
      </c>
      <c r="D164" s="9">
        <v>59</v>
      </c>
      <c r="E164" s="9"/>
      <c r="F164" s="9"/>
      <c r="G164" s="9"/>
      <c r="H164" s="9"/>
      <c r="I164" s="9"/>
      <c r="J164" s="9">
        <v>41</v>
      </c>
      <c r="K164" s="9"/>
      <c r="L164" s="9"/>
      <c r="M164" s="9">
        <v>60</v>
      </c>
      <c r="N164" s="9"/>
      <c r="O164" s="9"/>
      <c r="P164" s="9"/>
      <c r="Q164" s="38">
        <f t="shared" si="12"/>
        <v>160</v>
      </c>
      <c r="R164" s="39">
        <f t="shared" si="13"/>
        <v>53.333333333333336</v>
      </c>
      <c r="S164" s="38">
        <f t="shared" si="14"/>
        <v>3</v>
      </c>
      <c r="U164" s="30"/>
      <c r="V164" s="30"/>
      <c r="W164" s="26"/>
      <c r="X164" s="26"/>
      <c r="Y164" s="26"/>
    </row>
    <row r="165" spans="1:25" ht="12.75">
      <c r="A165" s="38"/>
      <c r="B165" s="9" t="s">
        <v>411</v>
      </c>
      <c r="C165" s="9" t="s">
        <v>455</v>
      </c>
      <c r="D165" s="9"/>
      <c r="E165" s="9"/>
      <c r="F165" s="9"/>
      <c r="G165" s="9"/>
      <c r="H165" s="9">
        <v>54</v>
      </c>
      <c r="I165" s="9"/>
      <c r="J165" s="9"/>
      <c r="K165" s="9"/>
      <c r="L165" s="9"/>
      <c r="M165" s="9"/>
      <c r="N165" s="9">
        <v>53</v>
      </c>
      <c r="O165" s="9"/>
      <c r="P165" s="9"/>
      <c r="Q165" s="38">
        <f t="shared" si="12"/>
        <v>107</v>
      </c>
      <c r="R165" s="39">
        <f t="shared" si="13"/>
        <v>53.5</v>
      </c>
      <c r="S165" s="38">
        <f t="shared" si="14"/>
        <v>2</v>
      </c>
      <c r="U165" s="30"/>
      <c r="V165" s="30"/>
      <c r="W165" s="26"/>
      <c r="X165" s="26"/>
      <c r="Y165" s="26"/>
    </row>
    <row r="166" spans="1:25" ht="12.75">
      <c r="A166" s="38"/>
      <c r="B166" s="9" t="s">
        <v>538</v>
      </c>
      <c r="C166" s="9" t="s">
        <v>457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>
        <v>56</v>
      </c>
      <c r="O166" s="9"/>
      <c r="P166" s="9"/>
      <c r="Q166" s="38">
        <f t="shared" si="12"/>
        <v>56</v>
      </c>
      <c r="R166" s="39">
        <f t="shared" si="13"/>
        <v>56</v>
      </c>
      <c r="S166" s="38">
        <f t="shared" si="14"/>
        <v>1</v>
      </c>
      <c r="U166" s="30"/>
      <c r="V166" s="30"/>
      <c r="W166" s="30"/>
      <c r="X166" s="30"/>
      <c r="Y166" s="30"/>
    </row>
    <row r="167" spans="1:25" ht="12.75">
      <c r="A167" s="3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8"/>
      <c r="R167" s="39"/>
      <c r="S167" s="38"/>
      <c r="U167" s="30"/>
      <c r="V167" s="30"/>
      <c r="W167" s="30"/>
      <c r="X167" s="30"/>
      <c r="Y167" s="30"/>
    </row>
    <row r="168" spans="22:25" ht="12.75">
      <c r="V168" s="30"/>
      <c r="W168" s="26"/>
      <c r="X168" s="26"/>
      <c r="Y168" s="26"/>
    </row>
    <row r="170" spans="22:23" ht="12.75">
      <c r="V170" s="30"/>
      <c r="W170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5.57421875" style="0" customWidth="1"/>
    <col min="4" max="4" width="5.421875" style="0" customWidth="1"/>
    <col min="5" max="5" width="4.7109375" style="0" customWidth="1"/>
    <col min="6" max="6" width="3.7109375" style="0" customWidth="1"/>
    <col min="7" max="13" width="7.00390625" style="0" customWidth="1"/>
    <col min="14" max="14" width="7.7109375" style="0" customWidth="1"/>
    <col min="15" max="18" width="7.00390625" style="0" customWidth="1"/>
    <col min="19" max="19" width="3.8515625" style="0" customWidth="1"/>
  </cols>
  <sheetData>
    <row r="1" spans="2:8" ht="25.5">
      <c r="B1" s="2" t="s">
        <v>399</v>
      </c>
      <c r="H1" s="23"/>
    </row>
    <row r="2" spans="2:8" ht="25.5">
      <c r="B2" s="2"/>
      <c r="H2" s="23"/>
    </row>
    <row r="3" ht="12.75">
      <c r="B3" s="24" t="s">
        <v>317</v>
      </c>
    </row>
    <row r="4" spans="2:18" ht="12.75">
      <c r="B4" t="s">
        <v>334</v>
      </c>
      <c r="C4" t="s">
        <v>335</v>
      </c>
      <c r="D4" s="22" t="s">
        <v>326</v>
      </c>
      <c r="E4" s="22" t="s">
        <v>327</v>
      </c>
      <c r="F4" s="22" t="s">
        <v>336</v>
      </c>
      <c r="G4" s="22">
        <v>1</v>
      </c>
      <c r="H4" s="22">
        <v>2</v>
      </c>
      <c r="I4" s="22">
        <v>3</v>
      </c>
      <c r="J4" s="22">
        <v>4</v>
      </c>
      <c r="K4" s="22">
        <v>5</v>
      </c>
      <c r="L4" s="22">
        <v>6</v>
      </c>
      <c r="M4" t="s">
        <v>328</v>
      </c>
      <c r="N4" t="s">
        <v>329</v>
      </c>
      <c r="O4" t="s">
        <v>330</v>
      </c>
      <c r="P4" t="s">
        <v>331</v>
      </c>
      <c r="Q4" t="s">
        <v>332</v>
      </c>
      <c r="R4" t="s">
        <v>333</v>
      </c>
    </row>
    <row r="5" spans="1:18" ht="12.75">
      <c r="A5" s="38">
        <v>1</v>
      </c>
      <c r="B5" s="38"/>
      <c r="C5" s="38"/>
      <c r="D5" s="3"/>
      <c r="E5" s="3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12.75">
      <c r="A6" s="38">
        <v>2</v>
      </c>
      <c r="B6" s="38"/>
      <c r="C6" s="38"/>
      <c r="D6" s="3"/>
      <c r="E6" s="3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t="s">
        <v>387</v>
      </c>
    </row>
    <row r="7" spans="1:18" ht="12.75">
      <c r="A7" s="38">
        <v>3</v>
      </c>
      <c r="B7" s="38"/>
      <c r="C7" s="38"/>
      <c r="D7" s="3"/>
      <c r="E7" s="3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8">
        <v>4</v>
      </c>
      <c r="B8" s="38"/>
      <c r="C8" s="38"/>
      <c r="D8" s="3"/>
      <c r="E8" s="3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8">
        <v>5</v>
      </c>
      <c r="B9" s="38"/>
      <c r="C9" s="38"/>
      <c r="D9" s="3"/>
      <c r="E9" s="3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8">
        <v>6</v>
      </c>
      <c r="B10" s="38"/>
      <c r="C10" s="38"/>
      <c r="D10" s="3"/>
      <c r="E10" s="3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8">
        <v>7</v>
      </c>
      <c r="B11" s="38"/>
      <c r="C11" s="38"/>
      <c r="D11" s="3"/>
      <c r="E11" s="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8">
        <v>8</v>
      </c>
      <c r="B12" s="38"/>
      <c r="C12" s="38"/>
      <c r="D12" s="3"/>
      <c r="E12" s="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8">
        <v>9</v>
      </c>
      <c r="B13" s="38"/>
      <c r="C13" s="38"/>
      <c r="D13" s="3"/>
      <c r="E13" s="3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8">
        <v>10</v>
      </c>
      <c r="B14" s="38"/>
      <c r="C14" s="38"/>
      <c r="D14" s="3"/>
      <c r="E14" s="3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8">
        <v>11</v>
      </c>
      <c r="B15" s="38"/>
      <c r="C15" s="38"/>
      <c r="D15" s="3"/>
      <c r="E15" s="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8">
        <v>12</v>
      </c>
      <c r="B16" s="38"/>
      <c r="C16" s="38"/>
      <c r="D16" s="3"/>
      <c r="E16" s="3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8">
        <v>13</v>
      </c>
      <c r="B17" s="40"/>
      <c r="C17" s="40"/>
      <c r="D17" s="3"/>
      <c r="E17" s="3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8">
        <v>14</v>
      </c>
      <c r="B18" s="38"/>
      <c r="C18" s="38"/>
      <c r="D18" s="3"/>
      <c r="E18" s="3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8">
        <v>15</v>
      </c>
      <c r="B19" s="38"/>
      <c r="C19" s="38"/>
      <c r="D19" s="3"/>
      <c r="E19" s="3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3.5" thickBot="1">
      <c r="A20" s="60">
        <v>16</v>
      </c>
      <c r="B20" s="62"/>
      <c r="C20" s="62"/>
      <c r="D20" s="3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4:14" ht="12.75">
      <c r="D21" s="19"/>
      <c r="E21" s="21"/>
      <c r="F21" s="25"/>
      <c r="M21" s="21"/>
      <c r="N21" s="21"/>
    </row>
    <row r="22" spans="2:14" ht="12.75">
      <c r="B22" s="24" t="s">
        <v>316</v>
      </c>
      <c r="D22" s="20"/>
      <c r="E22" s="21"/>
      <c r="F22" s="25"/>
      <c r="M22" s="21"/>
      <c r="N22" s="21"/>
    </row>
    <row r="23" spans="1:15" ht="12.75">
      <c r="A23" s="3">
        <v>1</v>
      </c>
      <c r="B23" s="9"/>
      <c r="C23" s="9"/>
      <c r="D23" s="3"/>
      <c r="E23" s="3"/>
      <c r="F23" s="8"/>
      <c r="G23" s="3"/>
      <c r="H23" s="3"/>
      <c r="I23" s="3"/>
      <c r="J23" s="3"/>
      <c r="K23" s="3"/>
      <c r="L23" s="3"/>
      <c r="M23" s="3"/>
      <c r="N23" s="3"/>
      <c r="O23" t="s">
        <v>387</v>
      </c>
    </row>
    <row r="24" spans="1:14" ht="12.75">
      <c r="A24" s="3">
        <v>2</v>
      </c>
      <c r="B24" s="9"/>
      <c r="C24" s="3"/>
      <c r="D24" s="3"/>
      <c r="E24" s="3"/>
      <c r="F24" s="8"/>
      <c r="G24" s="3"/>
      <c r="H24" s="3"/>
      <c r="I24" s="3"/>
      <c r="J24" s="3"/>
      <c r="K24" s="3"/>
      <c r="L24" s="3"/>
      <c r="M24" s="3"/>
      <c r="N24" s="3"/>
    </row>
    <row r="25" spans="1:14" ht="12.75">
      <c r="A25" s="3">
        <v>3</v>
      </c>
      <c r="B25" s="9"/>
      <c r="C25" s="9"/>
      <c r="D25" s="3"/>
      <c r="E25" s="3"/>
      <c r="F25" s="8"/>
      <c r="G25" s="3"/>
      <c r="H25" s="3"/>
      <c r="I25" s="3"/>
      <c r="J25" s="3"/>
      <c r="K25" s="3"/>
      <c r="L25" s="3"/>
      <c r="M25" s="3"/>
      <c r="N25" s="3"/>
    </row>
    <row r="26" spans="1:14" ht="12.75">
      <c r="A26" s="3">
        <v>4</v>
      </c>
      <c r="B26" s="9"/>
      <c r="C26" s="9"/>
      <c r="D26" s="3"/>
      <c r="E26" s="3"/>
      <c r="F26" s="8"/>
      <c r="G26" s="3"/>
      <c r="H26" s="3"/>
      <c r="I26" s="3"/>
      <c r="J26" s="3"/>
      <c r="K26" s="3"/>
      <c r="L26" s="3"/>
      <c r="M26" s="3"/>
      <c r="N26" s="3"/>
    </row>
    <row r="29" ht="12.75">
      <c r="B29" t="s">
        <v>337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3.7109375" style="0" customWidth="1"/>
    <col min="3" max="3" width="57.00390625" style="0" customWidth="1"/>
  </cols>
  <sheetData>
    <row r="3" ht="27">
      <c r="A3" s="12" t="s">
        <v>339</v>
      </c>
    </row>
    <row r="4" s="15" customFormat="1" ht="23.25">
      <c r="A4" s="15" t="s">
        <v>325</v>
      </c>
    </row>
    <row r="5" s="15" customFormat="1" ht="23.25"/>
    <row r="6" s="15" customFormat="1" ht="23.25">
      <c r="A6" s="15" t="s">
        <v>317</v>
      </c>
    </row>
    <row r="7" spans="1:3" ht="25.5">
      <c r="A7" s="13" t="s">
        <v>318</v>
      </c>
      <c r="B7" s="14" t="s">
        <v>384</v>
      </c>
      <c r="C7" s="13"/>
    </row>
    <row r="8" spans="1:3" ht="25.5">
      <c r="A8" s="13" t="s">
        <v>319</v>
      </c>
      <c r="B8" s="14" t="s">
        <v>385</v>
      </c>
      <c r="C8" s="13"/>
    </row>
    <row r="9" spans="1:3" ht="25.5">
      <c r="A9" s="13" t="s">
        <v>320</v>
      </c>
      <c r="B9" s="14" t="s">
        <v>386</v>
      </c>
      <c r="C9" s="13"/>
    </row>
    <row r="10" spans="1:3" ht="25.5">
      <c r="A10" s="13" t="s">
        <v>322</v>
      </c>
      <c r="B10" s="14" t="s">
        <v>323</v>
      </c>
      <c r="C10" s="13"/>
    </row>
    <row r="11" spans="1:3" ht="25.5">
      <c r="A11" s="17"/>
      <c r="B11" s="18"/>
      <c r="C11" s="17"/>
    </row>
    <row r="13" s="15" customFormat="1" ht="23.25">
      <c r="A13" s="16" t="s">
        <v>316</v>
      </c>
    </row>
    <row r="14" spans="1:3" ht="25.5">
      <c r="A14" s="13" t="s">
        <v>318</v>
      </c>
      <c r="B14" s="14" t="s">
        <v>386</v>
      </c>
      <c r="C14" s="13"/>
    </row>
    <row r="15" spans="1:3" s="2" customFormat="1" ht="25.5">
      <c r="A15" s="13" t="s">
        <v>319</v>
      </c>
      <c r="B15" s="14" t="s">
        <v>321</v>
      </c>
      <c r="C15" s="13"/>
    </row>
    <row r="16" spans="1:3" s="2" customFormat="1" ht="25.5">
      <c r="A16" s="13" t="s">
        <v>320</v>
      </c>
      <c r="B16" s="14" t="s">
        <v>323</v>
      </c>
      <c r="C16" s="13"/>
    </row>
    <row r="17" spans="1:3" ht="25.5">
      <c r="A17" s="63" t="s">
        <v>322</v>
      </c>
      <c r="B17" s="64" t="s">
        <v>324</v>
      </c>
      <c r="C17" s="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36">
      <selection activeCell="J53" sqref="J53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11.57421875" style="0" customWidth="1"/>
    <col min="6" max="8" width="9.140625" style="0" customWidth="1"/>
    <col min="9" max="9" width="6.28125" style="0" customWidth="1"/>
  </cols>
  <sheetData>
    <row r="1" ht="20.25">
      <c r="A1" s="5" t="s">
        <v>440</v>
      </c>
    </row>
    <row r="2" spans="1:13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298</v>
      </c>
      <c r="K2" t="s">
        <v>8</v>
      </c>
      <c r="L2" t="s">
        <v>9</v>
      </c>
      <c r="M2" t="s">
        <v>10</v>
      </c>
    </row>
    <row r="3" spans="1:14" ht="12.75">
      <c r="A3" s="30">
        <v>1</v>
      </c>
      <c r="B3" s="30">
        <v>22292</v>
      </c>
      <c r="C3" s="30" t="s">
        <v>23</v>
      </c>
      <c r="D3" s="26" t="s">
        <v>24</v>
      </c>
      <c r="E3" s="37">
        <v>215</v>
      </c>
      <c r="F3" s="30">
        <f aca="true" t="shared" si="0" ref="F3:F34">L3*6</f>
        <v>0</v>
      </c>
      <c r="G3" s="30">
        <v>1485</v>
      </c>
      <c r="H3" s="30">
        <f aca="true" t="shared" si="1" ref="H3:H34">F3+G3</f>
        <v>1485</v>
      </c>
      <c r="I3" s="26" t="s">
        <v>383</v>
      </c>
      <c r="J3" s="30"/>
      <c r="K3" s="31">
        <f aca="true" t="shared" si="2" ref="K3:K34">(200-E3)*(75/100)</f>
        <v>-11.25</v>
      </c>
      <c r="L3" s="37">
        <v>0</v>
      </c>
      <c r="M3" s="31">
        <f>IF(K3&lt;0,0,K3)</f>
        <v>0</v>
      </c>
      <c r="N3" s="26"/>
    </row>
    <row r="4" spans="1:14" ht="12.75">
      <c r="A4" s="30">
        <v>2</v>
      </c>
      <c r="B4" s="30">
        <v>17147</v>
      </c>
      <c r="C4" s="30" t="s">
        <v>11</v>
      </c>
      <c r="D4" s="30" t="s">
        <v>12</v>
      </c>
      <c r="E4" s="37">
        <v>218</v>
      </c>
      <c r="F4" s="30">
        <f t="shared" si="0"/>
        <v>0</v>
      </c>
      <c r="G4" s="26">
        <v>1407</v>
      </c>
      <c r="H4" s="30">
        <f t="shared" si="1"/>
        <v>1407</v>
      </c>
      <c r="I4" s="26" t="s">
        <v>383</v>
      </c>
      <c r="J4" s="30"/>
      <c r="K4" s="31">
        <f t="shared" si="2"/>
        <v>-13.5</v>
      </c>
      <c r="L4" s="37">
        <v>0</v>
      </c>
      <c r="M4" s="31">
        <f>IF(K4&gt;38,38,K4)</f>
        <v>-13.5</v>
      </c>
      <c r="N4" s="26"/>
    </row>
    <row r="5" spans="1:14" ht="12.75">
      <c r="A5" s="30">
        <v>3</v>
      </c>
      <c r="B5" s="30">
        <v>17116</v>
      </c>
      <c r="C5" s="30" t="s">
        <v>30</v>
      </c>
      <c r="D5" s="30" t="s">
        <v>17</v>
      </c>
      <c r="E5" s="37">
        <v>209</v>
      </c>
      <c r="F5" s="30">
        <f t="shared" si="0"/>
        <v>0</v>
      </c>
      <c r="G5" s="30">
        <v>1371</v>
      </c>
      <c r="H5" s="30">
        <f t="shared" si="1"/>
        <v>1371</v>
      </c>
      <c r="I5" s="26" t="s">
        <v>383</v>
      </c>
      <c r="J5" s="30"/>
      <c r="K5" s="31">
        <f t="shared" si="2"/>
        <v>-6.75</v>
      </c>
      <c r="L5" s="37">
        <v>0</v>
      </c>
      <c r="M5" s="31">
        <f>IF(K5&lt;0,0,K5)</f>
        <v>0</v>
      </c>
      <c r="N5" s="26"/>
    </row>
    <row r="6" spans="1:14" ht="12.75">
      <c r="A6" s="30">
        <v>4</v>
      </c>
      <c r="B6" s="30">
        <v>22264</v>
      </c>
      <c r="C6" s="30" t="s">
        <v>184</v>
      </c>
      <c r="D6" s="30" t="s">
        <v>24</v>
      </c>
      <c r="E6" s="37">
        <v>196</v>
      </c>
      <c r="F6" s="30">
        <f t="shared" si="0"/>
        <v>18</v>
      </c>
      <c r="G6" s="30">
        <v>1344</v>
      </c>
      <c r="H6" s="30">
        <f t="shared" si="1"/>
        <v>1362</v>
      </c>
      <c r="I6" s="26" t="s">
        <v>422</v>
      </c>
      <c r="J6" s="30"/>
      <c r="K6" s="31">
        <f t="shared" si="2"/>
        <v>3</v>
      </c>
      <c r="L6" s="37">
        <v>3</v>
      </c>
      <c r="M6" s="31">
        <f>IF(K6&gt;38,38,K6)</f>
        <v>3</v>
      </c>
      <c r="N6" s="26"/>
    </row>
    <row r="7" spans="1:14" ht="12.75">
      <c r="A7" s="30">
        <v>5</v>
      </c>
      <c r="B7" s="30">
        <v>17279</v>
      </c>
      <c r="C7" s="30" t="s">
        <v>250</v>
      </c>
      <c r="D7" s="30" t="s">
        <v>57</v>
      </c>
      <c r="E7" s="37">
        <v>194</v>
      </c>
      <c r="F7" s="30">
        <f t="shared" si="0"/>
        <v>30</v>
      </c>
      <c r="G7" s="30">
        <v>1319</v>
      </c>
      <c r="H7" s="30">
        <f t="shared" si="1"/>
        <v>1349</v>
      </c>
      <c r="I7" s="26" t="s">
        <v>383</v>
      </c>
      <c r="J7" s="30"/>
      <c r="K7" s="31">
        <f t="shared" si="2"/>
        <v>4.5</v>
      </c>
      <c r="L7" s="30">
        <v>5</v>
      </c>
      <c r="M7" s="31">
        <f>IF(K7&lt;0,0,K7)</f>
        <v>4.5</v>
      </c>
      <c r="N7" s="26"/>
    </row>
    <row r="8" spans="1:14" ht="12.75">
      <c r="A8" s="30">
        <v>6</v>
      </c>
      <c r="B8" s="26">
        <v>1058</v>
      </c>
      <c r="C8" s="26" t="s">
        <v>40</v>
      </c>
      <c r="D8" s="26" t="s">
        <v>24</v>
      </c>
      <c r="E8" s="26">
        <v>188</v>
      </c>
      <c r="F8" s="30">
        <f t="shared" si="0"/>
        <v>54</v>
      </c>
      <c r="G8" s="26">
        <v>1291</v>
      </c>
      <c r="H8" s="26">
        <f t="shared" si="1"/>
        <v>1345</v>
      </c>
      <c r="I8" s="26" t="s">
        <v>383</v>
      </c>
      <c r="J8" s="26"/>
      <c r="K8" s="27">
        <f t="shared" si="2"/>
        <v>9</v>
      </c>
      <c r="L8" s="37">
        <v>9</v>
      </c>
      <c r="M8" s="27">
        <f>IF(K8&gt;38,38,K8)</f>
        <v>9</v>
      </c>
      <c r="N8" s="30"/>
    </row>
    <row r="9" spans="1:14" ht="12.75">
      <c r="A9" s="30">
        <v>7</v>
      </c>
      <c r="B9" s="30">
        <v>17038</v>
      </c>
      <c r="C9" s="30" t="s">
        <v>13</v>
      </c>
      <c r="D9" s="30" t="s">
        <v>12</v>
      </c>
      <c r="E9" s="37">
        <v>178</v>
      </c>
      <c r="F9" s="30">
        <f t="shared" si="0"/>
        <v>102</v>
      </c>
      <c r="G9" s="30">
        <v>1220</v>
      </c>
      <c r="H9" s="30">
        <f t="shared" si="1"/>
        <v>1322</v>
      </c>
      <c r="I9" s="26" t="s">
        <v>383</v>
      </c>
      <c r="J9" s="30"/>
      <c r="K9" s="31">
        <f t="shared" si="2"/>
        <v>16.5</v>
      </c>
      <c r="L9" s="37">
        <v>17</v>
      </c>
      <c r="M9" s="31">
        <f>IF(K9&gt;38,38,K9)</f>
        <v>16.5</v>
      </c>
      <c r="N9" s="30"/>
    </row>
    <row r="10" spans="1:14" ht="12.75">
      <c r="A10" s="30">
        <v>8</v>
      </c>
      <c r="B10" s="30">
        <v>21556</v>
      </c>
      <c r="C10" s="30" t="s">
        <v>247</v>
      </c>
      <c r="D10" s="30" t="s">
        <v>24</v>
      </c>
      <c r="E10" s="37">
        <v>230</v>
      </c>
      <c r="F10" s="30">
        <f t="shared" si="0"/>
        <v>0</v>
      </c>
      <c r="G10" s="26">
        <v>1319</v>
      </c>
      <c r="H10" s="30">
        <f t="shared" si="1"/>
        <v>1319</v>
      </c>
      <c r="I10" s="26" t="s">
        <v>383</v>
      </c>
      <c r="J10" s="30"/>
      <c r="K10" s="31">
        <f t="shared" si="2"/>
        <v>-22.5</v>
      </c>
      <c r="L10" s="37">
        <v>0</v>
      </c>
      <c r="M10" s="31">
        <f>IF(K10&gt;38,38,K10)</f>
        <v>-22.5</v>
      </c>
      <c r="N10" s="30"/>
    </row>
    <row r="11" spans="1:14" ht="12.75">
      <c r="A11" s="30">
        <v>9</v>
      </c>
      <c r="B11" s="30">
        <v>22815</v>
      </c>
      <c r="C11" s="30" t="s">
        <v>264</v>
      </c>
      <c r="D11" s="30" t="s">
        <v>14</v>
      </c>
      <c r="E11" s="37">
        <v>204</v>
      </c>
      <c r="F11" s="30">
        <f t="shared" si="0"/>
        <v>0</v>
      </c>
      <c r="G11" s="30">
        <v>1309</v>
      </c>
      <c r="H11" s="30">
        <f t="shared" si="1"/>
        <v>1309</v>
      </c>
      <c r="I11" s="26" t="s">
        <v>383</v>
      </c>
      <c r="J11" s="30"/>
      <c r="K11" s="31">
        <f t="shared" si="2"/>
        <v>-3</v>
      </c>
      <c r="L11" s="37">
        <v>0</v>
      </c>
      <c r="M11" s="31">
        <f>IF(K11&lt;0,0,K11)</f>
        <v>0</v>
      </c>
      <c r="N11" s="30"/>
    </row>
    <row r="12" spans="1:14" ht="12.75">
      <c r="A12" s="30">
        <v>10</v>
      </c>
      <c r="B12" s="30">
        <v>20573</v>
      </c>
      <c r="C12" s="30" t="s">
        <v>15</v>
      </c>
      <c r="D12" s="30" t="s">
        <v>12</v>
      </c>
      <c r="E12" s="37">
        <v>198</v>
      </c>
      <c r="F12" s="30">
        <f t="shared" si="0"/>
        <v>12</v>
      </c>
      <c r="G12" s="26">
        <v>1292</v>
      </c>
      <c r="H12" s="30">
        <f t="shared" si="1"/>
        <v>1304</v>
      </c>
      <c r="I12" s="26" t="s">
        <v>383</v>
      </c>
      <c r="J12" s="30"/>
      <c r="K12" s="31">
        <f t="shared" si="2"/>
        <v>1.5</v>
      </c>
      <c r="L12" s="37">
        <v>2</v>
      </c>
      <c r="M12" s="31">
        <f>IF(K12&lt;0,0,K12)</f>
        <v>1.5</v>
      </c>
      <c r="N12" s="30"/>
    </row>
    <row r="13" spans="1:14" ht="12.75">
      <c r="A13" s="30">
        <v>11</v>
      </c>
      <c r="B13" s="26">
        <v>24131</v>
      </c>
      <c r="C13" s="26" t="s">
        <v>439</v>
      </c>
      <c r="D13" s="26" t="s">
        <v>24</v>
      </c>
      <c r="E13" s="37">
        <v>178</v>
      </c>
      <c r="F13" s="26">
        <f t="shared" si="0"/>
        <v>102</v>
      </c>
      <c r="G13" s="30">
        <v>1194</v>
      </c>
      <c r="H13" s="26">
        <f t="shared" si="1"/>
        <v>1296</v>
      </c>
      <c r="I13" s="26" t="s">
        <v>422</v>
      </c>
      <c r="J13" s="30"/>
      <c r="K13" s="31">
        <f t="shared" si="2"/>
        <v>16.5</v>
      </c>
      <c r="L13" s="37">
        <v>17</v>
      </c>
      <c r="M13" s="31">
        <f>IF(K13&gt;38,38,K13)</f>
        <v>16.5</v>
      </c>
      <c r="N13" s="30"/>
    </row>
    <row r="14" spans="1:14" ht="12.75">
      <c r="A14" s="30">
        <v>12</v>
      </c>
      <c r="B14" s="30">
        <v>21704</v>
      </c>
      <c r="C14" s="30" t="s">
        <v>168</v>
      </c>
      <c r="D14" s="30" t="s">
        <v>24</v>
      </c>
      <c r="E14" s="30">
        <v>169</v>
      </c>
      <c r="F14" s="30">
        <f t="shared" si="0"/>
        <v>138</v>
      </c>
      <c r="G14" s="30">
        <v>1158</v>
      </c>
      <c r="H14" s="30">
        <f t="shared" si="1"/>
        <v>1296</v>
      </c>
      <c r="I14" s="26" t="s">
        <v>383</v>
      </c>
      <c r="J14" s="30"/>
      <c r="K14" s="31">
        <f t="shared" si="2"/>
        <v>23.25</v>
      </c>
      <c r="L14" s="37">
        <v>23</v>
      </c>
      <c r="M14" s="31">
        <f>IF(K14&gt;38,38,K14)</f>
        <v>23.25</v>
      </c>
      <c r="N14" s="30"/>
    </row>
    <row r="15" spans="1:14" ht="12.75">
      <c r="A15" s="30">
        <v>13</v>
      </c>
      <c r="B15" s="30">
        <v>21652</v>
      </c>
      <c r="C15" s="30" t="s">
        <v>129</v>
      </c>
      <c r="D15" s="30" t="s">
        <v>24</v>
      </c>
      <c r="E15" s="30">
        <v>157</v>
      </c>
      <c r="F15" s="30">
        <f t="shared" si="0"/>
        <v>192</v>
      </c>
      <c r="G15" s="30">
        <v>1094</v>
      </c>
      <c r="H15" s="30">
        <f t="shared" si="1"/>
        <v>1286</v>
      </c>
      <c r="I15" s="26" t="s">
        <v>422</v>
      </c>
      <c r="J15" s="30"/>
      <c r="K15" s="31">
        <f t="shared" si="2"/>
        <v>32.25</v>
      </c>
      <c r="L15" s="37">
        <v>32</v>
      </c>
      <c r="M15" s="31">
        <f>IF(K15&gt;38,38,K15)</f>
        <v>32.25</v>
      </c>
      <c r="N15" s="30"/>
    </row>
    <row r="16" spans="1:14" ht="12.75">
      <c r="A16" s="30">
        <v>14</v>
      </c>
      <c r="B16" s="30">
        <v>22263</v>
      </c>
      <c r="C16" s="30" t="s">
        <v>227</v>
      </c>
      <c r="D16" s="30" t="s">
        <v>24</v>
      </c>
      <c r="E16" s="37">
        <v>213</v>
      </c>
      <c r="F16" s="30">
        <f t="shared" si="0"/>
        <v>0</v>
      </c>
      <c r="G16" s="30">
        <v>1279</v>
      </c>
      <c r="H16" s="30">
        <f t="shared" si="1"/>
        <v>1279</v>
      </c>
      <c r="I16" s="26" t="s">
        <v>383</v>
      </c>
      <c r="J16" s="30"/>
      <c r="K16" s="31">
        <f t="shared" si="2"/>
        <v>-9.75</v>
      </c>
      <c r="L16" s="37">
        <v>0</v>
      </c>
      <c r="M16" s="31">
        <f>IF(K16&lt;0,0,K16)</f>
        <v>0</v>
      </c>
      <c r="N16" s="30"/>
    </row>
    <row r="17" spans="1:14" ht="12.75">
      <c r="A17" s="30">
        <v>15</v>
      </c>
      <c r="B17" s="26">
        <v>20908</v>
      </c>
      <c r="C17" s="26" t="s">
        <v>194</v>
      </c>
      <c r="D17" s="26" t="s">
        <v>34</v>
      </c>
      <c r="E17" s="26">
        <v>189</v>
      </c>
      <c r="F17" s="26">
        <f t="shared" si="0"/>
        <v>48</v>
      </c>
      <c r="G17" s="30">
        <v>1231</v>
      </c>
      <c r="H17" s="26">
        <f t="shared" si="1"/>
        <v>1279</v>
      </c>
      <c r="I17" s="26" t="s">
        <v>422</v>
      </c>
      <c r="J17" s="30"/>
      <c r="K17" s="31">
        <f t="shared" si="2"/>
        <v>8.25</v>
      </c>
      <c r="L17" s="37">
        <v>8</v>
      </c>
      <c r="M17" s="31">
        <f>IF(K17&gt;38,38,K17)</f>
        <v>8.25</v>
      </c>
      <c r="N17" s="30"/>
    </row>
    <row r="18" spans="1:14" ht="12.75">
      <c r="A18" s="30">
        <v>16</v>
      </c>
      <c r="B18" s="30">
        <v>17199</v>
      </c>
      <c r="C18" s="30" t="s">
        <v>44</v>
      </c>
      <c r="D18" s="26" t="s">
        <v>24</v>
      </c>
      <c r="E18" s="37">
        <v>211</v>
      </c>
      <c r="F18" s="30">
        <f t="shared" si="0"/>
        <v>0</v>
      </c>
      <c r="G18" s="26">
        <v>1278</v>
      </c>
      <c r="H18" s="30">
        <f t="shared" si="1"/>
        <v>1278</v>
      </c>
      <c r="I18" s="26" t="s">
        <v>383</v>
      </c>
      <c r="J18" s="30"/>
      <c r="K18" s="31">
        <f t="shared" si="2"/>
        <v>-8.25</v>
      </c>
      <c r="L18" s="37">
        <v>0</v>
      </c>
      <c r="M18" s="31">
        <f>IF(K18&lt;0,0,K18)</f>
        <v>0</v>
      </c>
      <c r="N18" s="30"/>
    </row>
    <row r="19" spans="1:14" ht="12.75">
      <c r="A19" s="30">
        <v>17</v>
      </c>
      <c r="B19" s="30">
        <v>22262</v>
      </c>
      <c r="C19" s="30" t="s">
        <v>46</v>
      </c>
      <c r="D19" s="30" t="s">
        <v>24</v>
      </c>
      <c r="E19" s="37">
        <v>205</v>
      </c>
      <c r="F19" s="30">
        <f t="shared" si="0"/>
        <v>0</v>
      </c>
      <c r="G19" s="30">
        <v>1269</v>
      </c>
      <c r="H19" s="30">
        <f t="shared" si="1"/>
        <v>1269</v>
      </c>
      <c r="I19" s="26" t="s">
        <v>383</v>
      </c>
      <c r="J19" s="30" t="s">
        <v>297</v>
      </c>
      <c r="K19" s="31">
        <f t="shared" si="2"/>
        <v>-3.75</v>
      </c>
      <c r="L19" s="30">
        <v>0</v>
      </c>
      <c r="M19" s="31">
        <f>IF(K19&gt;38,38,K19)</f>
        <v>-3.75</v>
      </c>
      <c r="N19" s="30"/>
    </row>
    <row r="20" spans="1:14" ht="12.75">
      <c r="A20" s="30">
        <v>18</v>
      </c>
      <c r="B20" s="26">
        <v>17312</v>
      </c>
      <c r="C20" s="26" t="s">
        <v>20</v>
      </c>
      <c r="D20" s="26" t="s">
        <v>17</v>
      </c>
      <c r="E20" s="37">
        <v>190</v>
      </c>
      <c r="F20" s="30">
        <f t="shared" si="0"/>
        <v>48</v>
      </c>
      <c r="G20" s="26">
        <v>1221</v>
      </c>
      <c r="H20" s="30">
        <f t="shared" si="1"/>
        <v>1269</v>
      </c>
      <c r="I20" s="26" t="s">
        <v>383</v>
      </c>
      <c r="J20" s="30"/>
      <c r="K20" s="31">
        <f t="shared" si="2"/>
        <v>7.5</v>
      </c>
      <c r="L20" s="37">
        <v>8</v>
      </c>
      <c r="M20" s="31">
        <f>IF(K20&gt;38,38,K20)</f>
        <v>7.5</v>
      </c>
      <c r="N20" s="30"/>
    </row>
    <row r="21" spans="1:14" ht="12.75">
      <c r="A21" s="30">
        <v>19</v>
      </c>
      <c r="B21" s="30">
        <v>21642</v>
      </c>
      <c r="C21" s="30" t="s">
        <v>218</v>
      </c>
      <c r="D21" s="30" t="s">
        <v>24</v>
      </c>
      <c r="E21" s="37">
        <v>193</v>
      </c>
      <c r="F21" s="30">
        <f t="shared" si="0"/>
        <v>30</v>
      </c>
      <c r="G21" s="30">
        <v>1228</v>
      </c>
      <c r="H21" s="30">
        <f t="shared" si="1"/>
        <v>1258</v>
      </c>
      <c r="I21" s="26" t="s">
        <v>383</v>
      </c>
      <c r="J21" s="30"/>
      <c r="K21" s="31">
        <f t="shared" si="2"/>
        <v>5.25</v>
      </c>
      <c r="L21" s="37">
        <v>5</v>
      </c>
      <c r="M21" s="31">
        <f>IF(K21&gt;38,38,K21)</f>
        <v>5.25</v>
      </c>
      <c r="N21" s="30"/>
    </row>
    <row r="22" spans="1:14" ht="12.75">
      <c r="A22" s="30">
        <v>20</v>
      </c>
      <c r="B22" s="30">
        <v>21644</v>
      </c>
      <c r="C22" s="30" t="s">
        <v>179</v>
      </c>
      <c r="D22" s="30" t="s">
        <v>24</v>
      </c>
      <c r="E22" s="30">
        <v>202</v>
      </c>
      <c r="F22" s="30">
        <f t="shared" si="0"/>
        <v>0</v>
      </c>
      <c r="G22" s="30">
        <v>1256</v>
      </c>
      <c r="H22" s="30">
        <f t="shared" si="1"/>
        <v>1256</v>
      </c>
      <c r="I22" s="26" t="s">
        <v>383</v>
      </c>
      <c r="J22" s="30"/>
      <c r="K22" s="31">
        <f t="shared" si="2"/>
        <v>-1.5</v>
      </c>
      <c r="L22" s="37">
        <v>0</v>
      </c>
      <c r="M22" s="31">
        <f>IF(K22&gt;38,38,K22)</f>
        <v>-1.5</v>
      </c>
      <c r="N22" s="30"/>
    </row>
    <row r="23" spans="1:14" ht="12.75">
      <c r="A23" s="30">
        <v>21</v>
      </c>
      <c r="B23">
        <v>23451</v>
      </c>
      <c r="C23" s="37" t="s">
        <v>356</v>
      </c>
      <c r="D23" t="s">
        <v>24</v>
      </c>
      <c r="E23" s="37">
        <v>182</v>
      </c>
      <c r="F23" s="30">
        <f t="shared" si="0"/>
        <v>84</v>
      </c>
      <c r="G23" s="26">
        <v>1153</v>
      </c>
      <c r="H23" s="30">
        <f t="shared" si="1"/>
        <v>1237</v>
      </c>
      <c r="I23" s="26" t="s">
        <v>383</v>
      </c>
      <c r="J23" s="30"/>
      <c r="K23" s="31">
        <f t="shared" si="2"/>
        <v>13.5</v>
      </c>
      <c r="L23" s="37">
        <v>14</v>
      </c>
      <c r="M23" s="31">
        <f>IF(K23&lt;0,0,K23)</f>
        <v>13.5</v>
      </c>
      <c r="N23" s="30"/>
    </row>
    <row r="24" spans="1:14" ht="12.75">
      <c r="A24" s="30">
        <v>22</v>
      </c>
      <c r="B24" s="30">
        <v>21087</v>
      </c>
      <c r="C24" s="30" t="s">
        <v>29</v>
      </c>
      <c r="D24" s="30" t="s">
        <v>24</v>
      </c>
      <c r="E24" s="37">
        <v>183</v>
      </c>
      <c r="F24" s="30">
        <f t="shared" si="0"/>
        <v>78</v>
      </c>
      <c r="G24" s="26">
        <v>1153</v>
      </c>
      <c r="H24" s="30">
        <f t="shared" si="1"/>
        <v>1231</v>
      </c>
      <c r="I24" s="26" t="s">
        <v>383</v>
      </c>
      <c r="J24" s="30"/>
      <c r="K24" s="31">
        <f t="shared" si="2"/>
        <v>12.75</v>
      </c>
      <c r="L24" s="37">
        <v>13</v>
      </c>
      <c r="M24" s="31">
        <f>IF(K24&lt;0,0,K24)</f>
        <v>12.75</v>
      </c>
      <c r="N24" s="30"/>
    </row>
    <row r="25" spans="1:14" ht="12.75">
      <c r="A25" s="30">
        <v>23</v>
      </c>
      <c r="B25" s="30">
        <v>20234</v>
      </c>
      <c r="C25" s="30" t="s">
        <v>173</v>
      </c>
      <c r="D25" s="30" t="s">
        <v>34</v>
      </c>
      <c r="E25" s="37">
        <v>175</v>
      </c>
      <c r="F25" s="30">
        <f t="shared" si="0"/>
        <v>114</v>
      </c>
      <c r="G25" s="30">
        <v>1114</v>
      </c>
      <c r="H25" s="30">
        <f t="shared" si="1"/>
        <v>1228</v>
      </c>
      <c r="I25" s="26" t="s">
        <v>383</v>
      </c>
      <c r="J25" s="30"/>
      <c r="K25" s="31">
        <f t="shared" si="2"/>
        <v>18.75</v>
      </c>
      <c r="L25" s="37">
        <v>19</v>
      </c>
      <c r="M25" s="31">
        <f aca="true" t="shared" si="3" ref="M25:M35">IF(K25&gt;38,38,K25)</f>
        <v>18.75</v>
      </c>
      <c r="N25" s="30"/>
    </row>
    <row r="26" spans="1:14" ht="12.75">
      <c r="A26" s="30">
        <v>24</v>
      </c>
      <c r="B26" s="30">
        <v>21553</v>
      </c>
      <c r="C26" s="30" t="s">
        <v>200</v>
      </c>
      <c r="D26" s="30" t="s">
        <v>24</v>
      </c>
      <c r="E26" s="30">
        <v>185</v>
      </c>
      <c r="F26" s="30">
        <f t="shared" si="0"/>
        <v>66</v>
      </c>
      <c r="G26" s="30">
        <v>1161</v>
      </c>
      <c r="H26" s="30">
        <f t="shared" si="1"/>
        <v>1227</v>
      </c>
      <c r="I26" s="26" t="s">
        <v>383</v>
      </c>
      <c r="J26" s="30"/>
      <c r="K26" s="31">
        <f t="shared" si="2"/>
        <v>11.25</v>
      </c>
      <c r="L26" s="37">
        <v>11</v>
      </c>
      <c r="M26" s="31">
        <f t="shared" si="3"/>
        <v>11.25</v>
      </c>
      <c r="N26" s="30"/>
    </row>
    <row r="27" spans="1:14" ht="12.75">
      <c r="A27" s="30">
        <v>25</v>
      </c>
      <c r="B27" s="30">
        <v>22273</v>
      </c>
      <c r="C27" s="30" t="s">
        <v>111</v>
      </c>
      <c r="D27" s="30" t="s">
        <v>24</v>
      </c>
      <c r="E27" s="37">
        <v>185</v>
      </c>
      <c r="F27" s="30">
        <f t="shared" si="0"/>
        <v>66</v>
      </c>
      <c r="G27" s="30">
        <v>1159</v>
      </c>
      <c r="H27" s="30">
        <f t="shared" si="1"/>
        <v>1225</v>
      </c>
      <c r="I27" s="26" t="s">
        <v>422</v>
      </c>
      <c r="J27" s="30"/>
      <c r="K27" s="31">
        <f t="shared" si="2"/>
        <v>11.25</v>
      </c>
      <c r="L27" s="37">
        <v>11</v>
      </c>
      <c r="M27" s="31">
        <f t="shared" si="3"/>
        <v>11.25</v>
      </c>
      <c r="N27" s="30"/>
    </row>
    <row r="28" spans="1:14" ht="12.75">
      <c r="A28" s="30">
        <v>26</v>
      </c>
      <c r="B28" s="30">
        <v>22261</v>
      </c>
      <c r="C28" s="30" t="s">
        <v>60</v>
      </c>
      <c r="D28" s="30" t="s">
        <v>24</v>
      </c>
      <c r="E28" s="37">
        <v>166</v>
      </c>
      <c r="F28" s="30">
        <f t="shared" si="0"/>
        <v>156</v>
      </c>
      <c r="G28" s="30">
        <v>1069</v>
      </c>
      <c r="H28" s="30">
        <f t="shared" si="1"/>
        <v>1225</v>
      </c>
      <c r="I28" s="26" t="s">
        <v>422</v>
      </c>
      <c r="J28" s="30"/>
      <c r="K28" s="31">
        <f t="shared" si="2"/>
        <v>25.5</v>
      </c>
      <c r="L28" s="37">
        <v>26</v>
      </c>
      <c r="M28" s="31">
        <f t="shared" si="3"/>
        <v>25.5</v>
      </c>
      <c r="N28" s="30"/>
    </row>
    <row r="29" spans="1:14" ht="12.75">
      <c r="A29" s="30">
        <v>27</v>
      </c>
      <c r="B29" s="26">
        <v>24702</v>
      </c>
      <c r="C29" s="26" t="s">
        <v>438</v>
      </c>
      <c r="D29" s="26" t="s">
        <v>24</v>
      </c>
      <c r="E29" s="37">
        <v>0</v>
      </c>
      <c r="F29" s="26">
        <f t="shared" si="0"/>
        <v>228</v>
      </c>
      <c r="G29" s="30">
        <v>995</v>
      </c>
      <c r="H29" s="26">
        <f t="shared" si="1"/>
        <v>1223</v>
      </c>
      <c r="I29" s="26" t="s">
        <v>425</v>
      </c>
      <c r="J29" s="30"/>
      <c r="K29" s="31">
        <f t="shared" si="2"/>
        <v>150</v>
      </c>
      <c r="L29" s="37">
        <v>38</v>
      </c>
      <c r="M29" s="31">
        <f t="shared" si="3"/>
        <v>38</v>
      </c>
      <c r="N29" s="30"/>
    </row>
    <row r="30" spans="1:14" ht="12.75">
      <c r="A30" s="30">
        <v>28</v>
      </c>
      <c r="B30" s="30">
        <v>21177</v>
      </c>
      <c r="C30" s="30" t="s">
        <v>233</v>
      </c>
      <c r="D30" s="30" t="s">
        <v>24</v>
      </c>
      <c r="E30" s="30">
        <v>192</v>
      </c>
      <c r="F30" s="30">
        <f t="shared" si="0"/>
        <v>36</v>
      </c>
      <c r="G30" s="30">
        <v>1181</v>
      </c>
      <c r="H30" s="30">
        <f t="shared" si="1"/>
        <v>1217</v>
      </c>
      <c r="I30" s="26" t="s">
        <v>422</v>
      </c>
      <c r="J30" s="30"/>
      <c r="K30" s="31">
        <f t="shared" si="2"/>
        <v>6</v>
      </c>
      <c r="L30" s="37">
        <v>6</v>
      </c>
      <c r="M30" s="31">
        <f t="shared" si="3"/>
        <v>6</v>
      </c>
      <c r="N30" s="30"/>
    </row>
    <row r="31" spans="1:14" ht="12.75">
      <c r="A31" s="30">
        <v>29</v>
      </c>
      <c r="B31" s="37">
        <v>21654</v>
      </c>
      <c r="C31" s="37" t="s">
        <v>236</v>
      </c>
      <c r="D31" s="37" t="s">
        <v>24</v>
      </c>
      <c r="E31" s="37">
        <v>211</v>
      </c>
      <c r="F31" s="30">
        <f t="shared" si="0"/>
        <v>0</v>
      </c>
      <c r="G31" s="37">
        <v>1213</v>
      </c>
      <c r="H31" s="30">
        <f t="shared" si="1"/>
        <v>1213</v>
      </c>
      <c r="I31" s="26" t="s">
        <v>383</v>
      </c>
      <c r="J31" s="30"/>
      <c r="K31" s="31">
        <f t="shared" si="2"/>
        <v>-8.25</v>
      </c>
      <c r="L31" s="37">
        <v>0</v>
      </c>
      <c r="M31" s="31">
        <f t="shared" si="3"/>
        <v>-8.25</v>
      </c>
      <c r="N31" s="30"/>
    </row>
    <row r="32" spans="1:14" ht="12.75">
      <c r="A32" s="30">
        <v>30</v>
      </c>
      <c r="B32" s="30">
        <v>21736</v>
      </c>
      <c r="C32" s="30" t="s">
        <v>182</v>
      </c>
      <c r="D32" s="30" t="s">
        <v>24</v>
      </c>
      <c r="E32" s="30">
        <v>191</v>
      </c>
      <c r="F32" s="30">
        <f t="shared" si="0"/>
        <v>42</v>
      </c>
      <c r="G32" s="30">
        <v>1166</v>
      </c>
      <c r="H32" s="30">
        <f t="shared" si="1"/>
        <v>1208</v>
      </c>
      <c r="I32" s="26" t="s">
        <v>422</v>
      </c>
      <c r="J32" s="30"/>
      <c r="K32" s="31">
        <f t="shared" si="2"/>
        <v>6.75</v>
      </c>
      <c r="L32" s="37">
        <v>7</v>
      </c>
      <c r="M32" s="31">
        <f t="shared" si="3"/>
        <v>6.75</v>
      </c>
      <c r="N32" s="30"/>
    </row>
    <row r="33" spans="1:14" ht="12.75">
      <c r="A33" s="30">
        <v>31</v>
      </c>
      <c r="B33" s="30">
        <v>21703</v>
      </c>
      <c r="C33" s="30" t="s">
        <v>88</v>
      </c>
      <c r="D33" s="30" t="s">
        <v>19</v>
      </c>
      <c r="E33" s="30">
        <v>179</v>
      </c>
      <c r="F33" s="30">
        <f t="shared" si="0"/>
        <v>96</v>
      </c>
      <c r="G33" s="26">
        <v>1102</v>
      </c>
      <c r="H33" s="30">
        <f t="shared" si="1"/>
        <v>1198</v>
      </c>
      <c r="I33" s="26" t="s">
        <v>422</v>
      </c>
      <c r="J33" s="30"/>
      <c r="K33" s="31">
        <f t="shared" si="2"/>
        <v>15.75</v>
      </c>
      <c r="L33" s="37">
        <v>16</v>
      </c>
      <c r="M33" s="31">
        <f t="shared" si="3"/>
        <v>15.75</v>
      </c>
      <c r="N33" s="30"/>
    </row>
    <row r="34" spans="1:14" ht="12.75">
      <c r="A34" s="30">
        <v>32</v>
      </c>
      <c r="B34" s="30">
        <v>20077</v>
      </c>
      <c r="C34" s="30" t="s">
        <v>241</v>
      </c>
      <c r="D34" s="30" t="s">
        <v>34</v>
      </c>
      <c r="E34" s="37">
        <v>207</v>
      </c>
      <c r="F34" s="30">
        <f t="shared" si="0"/>
        <v>0</v>
      </c>
      <c r="G34" s="30">
        <v>1191</v>
      </c>
      <c r="H34" s="30">
        <f t="shared" si="1"/>
        <v>1191</v>
      </c>
      <c r="I34" s="26" t="s">
        <v>383</v>
      </c>
      <c r="J34" s="30"/>
      <c r="K34" s="31">
        <f t="shared" si="2"/>
        <v>-5.25</v>
      </c>
      <c r="L34" s="37">
        <v>0</v>
      </c>
      <c r="M34" s="31">
        <f t="shared" si="3"/>
        <v>-5.25</v>
      </c>
      <c r="N34" s="30"/>
    </row>
    <row r="35" spans="1:14" ht="12.75">
      <c r="A35" s="30">
        <v>33</v>
      </c>
      <c r="B35" s="30">
        <v>22276</v>
      </c>
      <c r="C35" s="30" t="s">
        <v>67</v>
      </c>
      <c r="D35" s="30" t="s">
        <v>24</v>
      </c>
      <c r="E35" s="37">
        <v>161</v>
      </c>
      <c r="F35" s="30">
        <f aca="true" t="shared" si="4" ref="F35:F61">L35*6</f>
        <v>174</v>
      </c>
      <c r="G35" s="30">
        <v>1016</v>
      </c>
      <c r="H35" s="30">
        <f aca="true" t="shared" si="5" ref="H35:H61">F35+G35</f>
        <v>1190</v>
      </c>
      <c r="I35" s="26" t="s">
        <v>422</v>
      </c>
      <c r="J35" s="30"/>
      <c r="K35" s="31">
        <f aca="true" t="shared" si="6" ref="K35:K61">(200-E35)*(75/100)</f>
        <v>29.25</v>
      </c>
      <c r="L35" s="37">
        <v>29</v>
      </c>
      <c r="M35" s="31">
        <f t="shared" si="3"/>
        <v>29.25</v>
      </c>
      <c r="N35" s="30"/>
    </row>
    <row r="36" spans="1:14" ht="12.75">
      <c r="A36" s="30">
        <v>34</v>
      </c>
      <c r="B36" s="30">
        <v>20081</v>
      </c>
      <c r="C36" s="30" t="s">
        <v>243</v>
      </c>
      <c r="D36" s="30" t="s">
        <v>34</v>
      </c>
      <c r="E36" s="37">
        <v>181</v>
      </c>
      <c r="F36" s="30">
        <f t="shared" si="4"/>
        <v>84</v>
      </c>
      <c r="G36" s="30">
        <v>1101</v>
      </c>
      <c r="H36" s="30">
        <f t="shared" si="5"/>
        <v>1185</v>
      </c>
      <c r="I36" s="26" t="s">
        <v>383</v>
      </c>
      <c r="J36" s="30"/>
      <c r="K36" s="31">
        <f t="shared" si="6"/>
        <v>14.25</v>
      </c>
      <c r="L36" s="37">
        <v>14</v>
      </c>
      <c r="M36" s="31">
        <f>IF(K36&lt;0,0,K36)</f>
        <v>14.25</v>
      </c>
      <c r="N36" s="30"/>
    </row>
    <row r="37" spans="1:14" ht="12.75">
      <c r="A37" s="30">
        <v>35</v>
      </c>
      <c r="B37" s="30">
        <v>21653</v>
      </c>
      <c r="C37" s="30" t="s">
        <v>109</v>
      </c>
      <c r="D37" s="30" t="s">
        <v>24</v>
      </c>
      <c r="E37" s="37">
        <v>181</v>
      </c>
      <c r="F37" s="30">
        <f t="shared" si="4"/>
        <v>84</v>
      </c>
      <c r="G37" s="30">
        <v>1098</v>
      </c>
      <c r="H37" s="30">
        <f t="shared" si="5"/>
        <v>1182</v>
      </c>
      <c r="I37" s="26" t="s">
        <v>383</v>
      </c>
      <c r="J37" s="30"/>
      <c r="K37" s="31">
        <f t="shared" si="6"/>
        <v>14.25</v>
      </c>
      <c r="L37" s="37">
        <v>14</v>
      </c>
      <c r="M37" s="31">
        <f>IF(K37&gt;38,38,K37)</f>
        <v>14.25</v>
      </c>
      <c r="N37" s="30"/>
    </row>
    <row r="38" spans="1:14" ht="12.75">
      <c r="A38" s="30">
        <v>36</v>
      </c>
      <c r="B38" s="30">
        <v>22228</v>
      </c>
      <c r="C38" s="30" t="s">
        <v>132</v>
      </c>
      <c r="D38" s="30" t="s">
        <v>24</v>
      </c>
      <c r="E38" s="37">
        <v>171</v>
      </c>
      <c r="F38" s="30">
        <f t="shared" si="4"/>
        <v>132</v>
      </c>
      <c r="G38" s="30">
        <v>1042</v>
      </c>
      <c r="H38" s="30">
        <f t="shared" si="5"/>
        <v>1174</v>
      </c>
      <c r="I38" s="26" t="s">
        <v>422</v>
      </c>
      <c r="J38" s="30"/>
      <c r="K38" s="31">
        <f t="shared" si="6"/>
        <v>21.75</v>
      </c>
      <c r="L38" s="37">
        <v>22</v>
      </c>
      <c r="M38" s="31">
        <f>IF(K38&gt;38,38,K38)</f>
        <v>21.75</v>
      </c>
      <c r="N38" s="30"/>
    </row>
    <row r="39" spans="1:14" ht="12.75">
      <c r="A39" s="30">
        <v>37</v>
      </c>
      <c r="B39" s="30">
        <v>21649</v>
      </c>
      <c r="C39" s="30" t="s">
        <v>209</v>
      </c>
      <c r="D39" s="30" t="s">
        <v>24</v>
      </c>
      <c r="E39" s="30">
        <v>200</v>
      </c>
      <c r="F39" s="30">
        <f t="shared" si="4"/>
        <v>0</v>
      </c>
      <c r="G39" s="30">
        <v>1170</v>
      </c>
      <c r="H39" s="30">
        <f t="shared" si="5"/>
        <v>1170</v>
      </c>
      <c r="I39" s="26" t="s">
        <v>422</v>
      </c>
      <c r="J39" s="30"/>
      <c r="K39" s="31">
        <f t="shared" si="6"/>
        <v>0</v>
      </c>
      <c r="L39" s="37">
        <v>0</v>
      </c>
      <c r="M39" s="31">
        <f>IF(K39&lt;0,0,K39)</f>
        <v>0</v>
      </c>
      <c r="N39" s="30"/>
    </row>
    <row r="40" spans="1:14" ht="12.75">
      <c r="A40" s="30">
        <v>38</v>
      </c>
      <c r="B40" s="37">
        <v>24001</v>
      </c>
      <c r="C40" s="37" t="s">
        <v>379</v>
      </c>
      <c r="D40" s="37" t="s">
        <v>19</v>
      </c>
      <c r="E40" s="37">
        <v>180</v>
      </c>
      <c r="F40" s="30">
        <f t="shared" si="4"/>
        <v>90</v>
      </c>
      <c r="G40" s="37">
        <v>1076</v>
      </c>
      <c r="H40" s="30">
        <f t="shared" si="5"/>
        <v>1166</v>
      </c>
      <c r="I40" s="26" t="s">
        <v>383</v>
      </c>
      <c r="J40" s="26" t="s">
        <v>297</v>
      </c>
      <c r="K40" s="31">
        <f t="shared" si="6"/>
        <v>15</v>
      </c>
      <c r="L40" s="37">
        <v>15</v>
      </c>
      <c r="M40" s="31">
        <f>IF(K40&gt;38,38,K40)</f>
        <v>15</v>
      </c>
      <c r="N40" s="30"/>
    </row>
    <row r="41" spans="1:14" ht="12.75">
      <c r="A41" s="30">
        <v>39</v>
      </c>
      <c r="B41" s="37">
        <v>23425</v>
      </c>
      <c r="C41" s="37" t="s">
        <v>355</v>
      </c>
      <c r="D41" s="37" t="s">
        <v>14</v>
      </c>
      <c r="E41" s="37">
        <v>181</v>
      </c>
      <c r="F41" s="30">
        <f t="shared" si="4"/>
        <v>84</v>
      </c>
      <c r="G41" s="26">
        <v>1068</v>
      </c>
      <c r="H41" s="30">
        <f t="shared" si="5"/>
        <v>1152</v>
      </c>
      <c r="I41" s="26" t="s">
        <v>383</v>
      </c>
      <c r="J41" s="30"/>
      <c r="K41" s="31">
        <f t="shared" si="6"/>
        <v>14.25</v>
      </c>
      <c r="L41" s="37">
        <v>14</v>
      </c>
      <c r="M41" s="31">
        <f>IF(K41&gt;38,38,K41)</f>
        <v>14.25</v>
      </c>
      <c r="N41" s="30"/>
    </row>
    <row r="42" spans="1:14" ht="12.75">
      <c r="A42" s="30">
        <v>40</v>
      </c>
      <c r="B42" s="30">
        <v>22843</v>
      </c>
      <c r="C42" s="30" t="s">
        <v>305</v>
      </c>
      <c r="D42" s="30" t="s">
        <v>24</v>
      </c>
      <c r="E42" s="37">
        <v>171</v>
      </c>
      <c r="F42" s="30">
        <f t="shared" si="4"/>
        <v>132</v>
      </c>
      <c r="G42" s="30">
        <v>1014</v>
      </c>
      <c r="H42" s="30">
        <f t="shared" si="5"/>
        <v>1146</v>
      </c>
      <c r="I42" s="26" t="s">
        <v>422</v>
      </c>
      <c r="J42" s="30"/>
      <c r="K42" s="31">
        <f t="shared" si="6"/>
        <v>21.75</v>
      </c>
      <c r="L42" s="37">
        <v>22</v>
      </c>
      <c r="M42" s="31">
        <f>IF(K42&gt;38,38,K42)</f>
        <v>21.75</v>
      </c>
      <c r="N42" s="30"/>
    </row>
    <row r="43" spans="1:14" ht="12.75">
      <c r="A43" s="30">
        <v>41</v>
      </c>
      <c r="B43" s="30">
        <v>17157</v>
      </c>
      <c r="C43" s="30" t="s">
        <v>260</v>
      </c>
      <c r="D43" t="s">
        <v>12</v>
      </c>
      <c r="E43" s="37">
        <v>205</v>
      </c>
      <c r="F43" s="30">
        <f t="shared" si="4"/>
        <v>0</v>
      </c>
      <c r="G43" s="30">
        <v>1136</v>
      </c>
      <c r="H43" s="30">
        <f t="shared" si="5"/>
        <v>1136</v>
      </c>
      <c r="I43" s="26" t="s">
        <v>383</v>
      </c>
      <c r="J43" s="30"/>
      <c r="K43" s="31">
        <f t="shared" si="6"/>
        <v>-3.75</v>
      </c>
      <c r="L43" s="37">
        <v>0</v>
      </c>
      <c r="M43" s="31">
        <f>IF(K43&lt;0,0,K43)</f>
        <v>0</v>
      </c>
      <c r="N43" s="30"/>
    </row>
    <row r="44" spans="1:14" ht="12.75">
      <c r="A44" s="30">
        <v>42</v>
      </c>
      <c r="B44" s="30">
        <v>22954</v>
      </c>
      <c r="C44" s="30" t="s">
        <v>269</v>
      </c>
      <c r="D44" s="30" t="s">
        <v>19</v>
      </c>
      <c r="E44" s="37">
        <v>177</v>
      </c>
      <c r="F44" s="30">
        <f t="shared" si="4"/>
        <v>102</v>
      </c>
      <c r="G44" s="26">
        <v>1034</v>
      </c>
      <c r="H44" s="30">
        <f t="shared" si="5"/>
        <v>1136</v>
      </c>
      <c r="I44" s="26" t="s">
        <v>383</v>
      </c>
      <c r="J44" s="30"/>
      <c r="K44" s="31">
        <f t="shared" si="6"/>
        <v>17.25</v>
      </c>
      <c r="L44" s="37">
        <v>17</v>
      </c>
      <c r="M44" s="31">
        <f>IF(K44&gt;38,38,K44)</f>
        <v>17.25</v>
      </c>
      <c r="N44" s="30"/>
    </row>
    <row r="45" spans="1:14" ht="12.75">
      <c r="A45" s="30">
        <v>43</v>
      </c>
      <c r="B45" s="30">
        <v>21089</v>
      </c>
      <c r="C45" s="30" t="s">
        <v>25</v>
      </c>
      <c r="D45" s="30" t="s">
        <v>19</v>
      </c>
      <c r="E45" s="37">
        <v>179</v>
      </c>
      <c r="F45" s="30">
        <f t="shared" si="4"/>
        <v>96</v>
      </c>
      <c r="G45" s="30">
        <v>1036</v>
      </c>
      <c r="H45" s="30">
        <f t="shared" si="5"/>
        <v>1132</v>
      </c>
      <c r="I45" s="26" t="s">
        <v>422</v>
      </c>
      <c r="J45" s="30"/>
      <c r="K45" s="31">
        <f t="shared" si="6"/>
        <v>15.75</v>
      </c>
      <c r="L45" s="37">
        <v>16</v>
      </c>
      <c r="M45" s="31">
        <f>IF(K45&lt;0,0,K45)</f>
        <v>15.75</v>
      </c>
      <c r="N45" s="30"/>
    </row>
    <row r="46" spans="1:14" ht="12.75">
      <c r="A46" s="30">
        <v>44</v>
      </c>
      <c r="B46" s="30">
        <v>21257</v>
      </c>
      <c r="C46" s="30" t="s">
        <v>32</v>
      </c>
      <c r="D46" s="30" t="s">
        <v>19</v>
      </c>
      <c r="E46" s="37">
        <v>175</v>
      </c>
      <c r="F46" s="30">
        <f t="shared" si="4"/>
        <v>114</v>
      </c>
      <c r="G46" s="30">
        <v>1017</v>
      </c>
      <c r="H46" s="30">
        <f t="shared" si="5"/>
        <v>1131</v>
      </c>
      <c r="I46" s="26" t="s">
        <v>383</v>
      </c>
      <c r="J46" s="30"/>
      <c r="K46" s="31">
        <f t="shared" si="6"/>
        <v>18.75</v>
      </c>
      <c r="L46" s="37">
        <v>19</v>
      </c>
      <c r="M46" s="31">
        <f>IF(K46&lt;0,0,K46)</f>
        <v>18.75</v>
      </c>
      <c r="N46" s="26"/>
    </row>
    <row r="47" spans="1:14" ht="12.75">
      <c r="A47" s="30">
        <v>45</v>
      </c>
      <c r="B47" s="30">
        <v>21552</v>
      </c>
      <c r="C47" s="30" t="s">
        <v>82</v>
      </c>
      <c r="D47" s="30" t="s">
        <v>24</v>
      </c>
      <c r="E47" s="30">
        <v>160</v>
      </c>
      <c r="F47" s="30">
        <f t="shared" si="4"/>
        <v>180</v>
      </c>
      <c r="G47" s="30">
        <v>951</v>
      </c>
      <c r="H47" s="30">
        <f t="shared" si="5"/>
        <v>1131</v>
      </c>
      <c r="I47" s="26" t="s">
        <v>383</v>
      </c>
      <c r="J47" s="30"/>
      <c r="K47" s="31">
        <f t="shared" si="6"/>
        <v>30</v>
      </c>
      <c r="L47" s="37">
        <v>30</v>
      </c>
      <c r="M47" s="31">
        <f>IF(K47&gt;38,38,K47)</f>
        <v>30</v>
      </c>
      <c r="N47" s="30"/>
    </row>
    <row r="48" spans="1:14" ht="12.75">
      <c r="A48" s="30">
        <v>46</v>
      </c>
      <c r="B48" s="30">
        <v>21960</v>
      </c>
      <c r="C48" s="30" t="s">
        <v>154</v>
      </c>
      <c r="D48" s="30" t="s">
        <v>57</v>
      </c>
      <c r="E48" s="30">
        <v>178</v>
      </c>
      <c r="F48" s="30">
        <f t="shared" si="4"/>
        <v>102</v>
      </c>
      <c r="G48" s="30">
        <v>1027</v>
      </c>
      <c r="H48" s="30">
        <f t="shared" si="5"/>
        <v>1129</v>
      </c>
      <c r="I48" s="26" t="s">
        <v>383</v>
      </c>
      <c r="J48" s="30"/>
      <c r="K48" s="31">
        <f t="shared" si="6"/>
        <v>16.5</v>
      </c>
      <c r="L48" s="37">
        <v>17</v>
      </c>
      <c r="M48" s="31">
        <f>IF(K48&gt;38,38,K48)</f>
        <v>16.5</v>
      </c>
      <c r="N48" s="30"/>
    </row>
    <row r="49" spans="1:14" ht="12.75">
      <c r="A49" s="30">
        <v>47</v>
      </c>
      <c r="B49" s="26">
        <v>24134</v>
      </c>
      <c r="C49" s="26" t="s">
        <v>423</v>
      </c>
      <c r="D49" s="26" t="s">
        <v>24</v>
      </c>
      <c r="E49" s="37">
        <v>189</v>
      </c>
      <c r="F49" s="30">
        <f t="shared" si="4"/>
        <v>48</v>
      </c>
      <c r="G49" s="30">
        <v>1080</v>
      </c>
      <c r="H49" s="30">
        <f t="shared" si="5"/>
        <v>1128</v>
      </c>
      <c r="I49" s="26" t="s">
        <v>422</v>
      </c>
      <c r="J49" s="30"/>
      <c r="K49" s="31">
        <f t="shared" si="6"/>
        <v>8.25</v>
      </c>
      <c r="L49" s="37">
        <v>8</v>
      </c>
      <c r="M49" s="31">
        <f>IF(K49&lt;0,0,K49)</f>
        <v>8.25</v>
      </c>
      <c r="N49" s="30"/>
    </row>
    <row r="50" spans="1:14" ht="12.75">
      <c r="A50" s="30">
        <v>48</v>
      </c>
      <c r="B50" s="30">
        <v>21555</v>
      </c>
      <c r="C50" s="30" t="s">
        <v>92</v>
      </c>
      <c r="D50" s="30" t="s">
        <v>24</v>
      </c>
      <c r="E50" s="37">
        <v>171</v>
      </c>
      <c r="F50" s="30">
        <f t="shared" si="4"/>
        <v>132</v>
      </c>
      <c r="G50" s="30">
        <v>996</v>
      </c>
      <c r="H50" s="30">
        <f t="shared" si="5"/>
        <v>1128</v>
      </c>
      <c r="I50" s="26" t="s">
        <v>422</v>
      </c>
      <c r="J50" s="30"/>
      <c r="K50" s="31">
        <f t="shared" si="6"/>
        <v>21.75</v>
      </c>
      <c r="L50" s="37">
        <v>22</v>
      </c>
      <c r="M50" s="31">
        <f>IF(K50&gt;38,38,K50)</f>
        <v>21.75</v>
      </c>
      <c r="N50" s="30"/>
    </row>
    <row r="51" spans="1:14" ht="12.75">
      <c r="A51" s="30">
        <v>49</v>
      </c>
      <c r="B51" s="30">
        <v>22286</v>
      </c>
      <c r="C51" s="30" t="s">
        <v>145</v>
      </c>
      <c r="D51" s="30" t="s">
        <v>57</v>
      </c>
      <c r="E51" s="37">
        <v>210</v>
      </c>
      <c r="F51" s="30">
        <f t="shared" si="4"/>
        <v>0</v>
      </c>
      <c r="G51" s="26">
        <v>1101</v>
      </c>
      <c r="H51" s="30">
        <f t="shared" si="5"/>
        <v>1101</v>
      </c>
      <c r="I51" s="26" t="s">
        <v>383</v>
      </c>
      <c r="J51" s="30"/>
      <c r="K51" s="31">
        <f t="shared" si="6"/>
        <v>-7.5</v>
      </c>
      <c r="L51" s="37">
        <v>0</v>
      </c>
      <c r="M51" s="31">
        <f>IF(K51&gt;38,38,K51)</f>
        <v>-7.5</v>
      </c>
      <c r="N51" s="30"/>
    </row>
    <row r="52" spans="1:14" ht="12.75">
      <c r="A52" s="30">
        <v>50</v>
      </c>
      <c r="B52" s="26">
        <v>24210</v>
      </c>
      <c r="C52" s="26" t="s">
        <v>433</v>
      </c>
      <c r="D52" s="26" t="s">
        <v>24</v>
      </c>
      <c r="E52" s="37">
        <v>134</v>
      </c>
      <c r="F52" s="30">
        <f t="shared" si="4"/>
        <v>228</v>
      </c>
      <c r="G52" s="30">
        <v>867</v>
      </c>
      <c r="H52" s="30">
        <f t="shared" si="5"/>
        <v>1095</v>
      </c>
      <c r="I52" s="26" t="s">
        <v>422</v>
      </c>
      <c r="J52" s="26" t="s">
        <v>297</v>
      </c>
      <c r="K52" s="31">
        <f t="shared" si="6"/>
        <v>49.5</v>
      </c>
      <c r="L52" s="37">
        <v>38</v>
      </c>
      <c r="M52" s="31">
        <f>IF(K52&gt;38,38,K52)</f>
        <v>38</v>
      </c>
      <c r="N52" s="30"/>
    </row>
    <row r="53" spans="1:14" ht="12.75">
      <c r="A53" s="30">
        <v>51</v>
      </c>
      <c r="B53" s="30">
        <v>22550</v>
      </c>
      <c r="C53" s="30" t="s">
        <v>130</v>
      </c>
      <c r="D53" s="30" t="s">
        <v>24</v>
      </c>
      <c r="E53" s="37">
        <v>173</v>
      </c>
      <c r="F53" s="30">
        <f t="shared" si="4"/>
        <v>120</v>
      </c>
      <c r="G53" s="30">
        <v>969</v>
      </c>
      <c r="H53" s="30">
        <f t="shared" si="5"/>
        <v>1089</v>
      </c>
      <c r="I53" s="26" t="s">
        <v>422</v>
      </c>
      <c r="J53" s="30"/>
      <c r="K53" s="31">
        <f t="shared" si="6"/>
        <v>20.25</v>
      </c>
      <c r="L53" s="37">
        <v>20</v>
      </c>
      <c r="M53" s="31">
        <f>IF(K53&gt;38,38,K53)</f>
        <v>20.25</v>
      </c>
      <c r="N53" s="30"/>
    </row>
    <row r="54" spans="1:14" ht="12.75">
      <c r="A54" s="30">
        <v>52</v>
      </c>
      <c r="B54" s="30">
        <v>17217</v>
      </c>
      <c r="C54" s="30" t="s">
        <v>212</v>
      </c>
      <c r="D54" s="30" t="s">
        <v>17</v>
      </c>
      <c r="E54" s="37">
        <v>191</v>
      </c>
      <c r="F54" s="30">
        <f t="shared" si="4"/>
        <v>42</v>
      </c>
      <c r="G54" s="30">
        <v>1045</v>
      </c>
      <c r="H54" s="30">
        <f t="shared" si="5"/>
        <v>1087</v>
      </c>
      <c r="I54" s="26" t="s">
        <v>383</v>
      </c>
      <c r="J54" s="30"/>
      <c r="K54" s="31">
        <f t="shared" si="6"/>
        <v>6.75</v>
      </c>
      <c r="L54" s="37">
        <v>7</v>
      </c>
      <c r="M54" s="31">
        <f>IF(K54&lt;0,0,K54)</f>
        <v>6.75</v>
      </c>
      <c r="N54" s="30"/>
    </row>
    <row r="55" spans="1:14" ht="12.75">
      <c r="A55" s="30">
        <v>53</v>
      </c>
      <c r="B55" s="30">
        <v>22517</v>
      </c>
      <c r="C55" s="30" t="s">
        <v>213</v>
      </c>
      <c r="D55" s="30" t="s">
        <v>17</v>
      </c>
      <c r="E55" s="37">
        <v>212</v>
      </c>
      <c r="F55" s="30">
        <f t="shared" si="4"/>
        <v>0</v>
      </c>
      <c r="G55" s="30">
        <v>1086</v>
      </c>
      <c r="H55" s="30">
        <f t="shared" si="5"/>
        <v>1086</v>
      </c>
      <c r="I55" s="26" t="s">
        <v>383</v>
      </c>
      <c r="J55" s="30"/>
      <c r="K55" s="31">
        <f t="shared" si="6"/>
        <v>-9</v>
      </c>
      <c r="L55" s="37">
        <v>0</v>
      </c>
      <c r="M55" s="31">
        <f>IF(K55&gt;38,38,K55)</f>
        <v>-9</v>
      </c>
      <c r="N55" s="30"/>
    </row>
    <row r="56" spans="1:14" ht="12.75">
      <c r="A56" s="30">
        <v>54</v>
      </c>
      <c r="B56" s="30">
        <v>21088</v>
      </c>
      <c r="C56" s="30" t="s">
        <v>26</v>
      </c>
      <c r="D56" s="30" t="s">
        <v>24</v>
      </c>
      <c r="E56" s="37">
        <v>190</v>
      </c>
      <c r="F56" s="30">
        <f t="shared" si="4"/>
        <v>48</v>
      </c>
      <c r="G56" s="26">
        <v>1025</v>
      </c>
      <c r="H56" s="30">
        <f t="shared" si="5"/>
        <v>1073</v>
      </c>
      <c r="I56" s="26" t="s">
        <v>383</v>
      </c>
      <c r="J56" s="30"/>
      <c r="K56" s="31">
        <f t="shared" si="6"/>
        <v>7.5</v>
      </c>
      <c r="L56" s="37">
        <v>8</v>
      </c>
      <c r="M56" s="31">
        <f>IF(K56&lt;0,0,K56)</f>
        <v>7.5</v>
      </c>
      <c r="N56" s="30"/>
    </row>
    <row r="57" spans="1:14" ht="12.75">
      <c r="A57" s="30">
        <v>55</v>
      </c>
      <c r="B57" s="30">
        <v>22603</v>
      </c>
      <c r="C57" s="30" t="s">
        <v>95</v>
      </c>
      <c r="D57" s="30" t="s">
        <v>24</v>
      </c>
      <c r="E57" s="37">
        <v>187</v>
      </c>
      <c r="F57" s="30">
        <f t="shared" si="4"/>
        <v>60</v>
      </c>
      <c r="G57" s="30">
        <v>1011</v>
      </c>
      <c r="H57" s="30">
        <f t="shared" si="5"/>
        <v>1071</v>
      </c>
      <c r="I57" s="26" t="s">
        <v>422</v>
      </c>
      <c r="J57" s="30"/>
      <c r="K57" s="31">
        <f t="shared" si="6"/>
        <v>9.75</v>
      </c>
      <c r="L57" s="37">
        <v>10</v>
      </c>
      <c r="M57" s="31">
        <f>IF(K57&gt;38,38,K57)</f>
        <v>9.75</v>
      </c>
      <c r="N57" s="30"/>
    </row>
    <row r="58" spans="1:14" ht="12.75">
      <c r="A58" s="30">
        <v>56</v>
      </c>
      <c r="B58" s="30">
        <v>20080</v>
      </c>
      <c r="C58" s="30" t="s">
        <v>100</v>
      </c>
      <c r="D58" s="30" t="s">
        <v>34</v>
      </c>
      <c r="E58" s="37">
        <v>175</v>
      </c>
      <c r="F58" s="30">
        <f t="shared" si="4"/>
        <v>114</v>
      </c>
      <c r="G58" s="30">
        <v>947</v>
      </c>
      <c r="H58" s="30">
        <f t="shared" si="5"/>
        <v>1061</v>
      </c>
      <c r="I58" s="26" t="s">
        <v>383</v>
      </c>
      <c r="J58" s="30"/>
      <c r="K58" s="31">
        <f t="shared" si="6"/>
        <v>18.75</v>
      </c>
      <c r="L58" s="37">
        <v>19</v>
      </c>
      <c r="M58" s="31">
        <f>IF(K58&gt;38,38,K58)</f>
        <v>18.75</v>
      </c>
      <c r="N58" s="30"/>
    </row>
    <row r="59" spans="1:14" ht="12.75">
      <c r="A59" s="30">
        <v>57</v>
      </c>
      <c r="B59" s="30">
        <v>20936</v>
      </c>
      <c r="C59" s="30" t="s">
        <v>123</v>
      </c>
      <c r="D59" s="30" t="s">
        <v>19</v>
      </c>
      <c r="E59" s="37">
        <v>182</v>
      </c>
      <c r="F59" s="30">
        <f t="shared" si="4"/>
        <v>84</v>
      </c>
      <c r="G59" s="26">
        <v>958</v>
      </c>
      <c r="H59" s="30">
        <f t="shared" si="5"/>
        <v>1042</v>
      </c>
      <c r="I59" s="26" t="s">
        <v>383</v>
      </c>
      <c r="J59" s="30"/>
      <c r="K59" s="31">
        <f t="shared" si="6"/>
        <v>13.5</v>
      </c>
      <c r="L59" s="37">
        <v>14</v>
      </c>
      <c r="M59" s="31">
        <f>IF(K59&gt;38,38,K59)</f>
        <v>13.5</v>
      </c>
      <c r="N59" s="30"/>
    </row>
    <row r="60" spans="1:14" ht="12.75">
      <c r="A60" s="30">
        <v>58</v>
      </c>
      <c r="B60" s="37">
        <v>23306</v>
      </c>
      <c r="C60" s="37" t="s">
        <v>369</v>
      </c>
      <c r="D60" s="37" t="s">
        <v>17</v>
      </c>
      <c r="E60" s="37">
        <v>200</v>
      </c>
      <c r="F60" s="30">
        <f t="shared" si="4"/>
        <v>0</v>
      </c>
      <c r="G60" s="30">
        <v>1021</v>
      </c>
      <c r="H60" s="30">
        <f t="shared" si="5"/>
        <v>1021</v>
      </c>
      <c r="I60" s="26" t="s">
        <v>383</v>
      </c>
      <c r="J60" s="30"/>
      <c r="K60" s="31">
        <f t="shared" si="6"/>
        <v>0</v>
      </c>
      <c r="L60" s="37">
        <v>0</v>
      </c>
      <c r="M60" s="31">
        <f>IF(K60&gt;38,38,K60)</f>
        <v>0</v>
      </c>
      <c r="N60" s="30"/>
    </row>
    <row r="61" spans="1:14" ht="12.75">
      <c r="A61" s="30">
        <v>59</v>
      </c>
      <c r="B61" s="26">
        <v>24152</v>
      </c>
      <c r="C61" s="26" t="s">
        <v>405</v>
      </c>
      <c r="D61" s="26" t="s">
        <v>19</v>
      </c>
      <c r="E61" s="37">
        <v>157</v>
      </c>
      <c r="F61" s="30">
        <f t="shared" si="4"/>
        <v>192</v>
      </c>
      <c r="G61" s="30">
        <v>759</v>
      </c>
      <c r="H61" s="30">
        <f t="shared" si="5"/>
        <v>951</v>
      </c>
      <c r="I61" s="26" t="s">
        <v>383</v>
      </c>
      <c r="J61" s="30"/>
      <c r="K61" s="31">
        <f t="shared" si="6"/>
        <v>32.25</v>
      </c>
      <c r="L61" s="37">
        <v>32</v>
      </c>
      <c r="M61" s="31">
        <f>IF(K61&gt;38,38,K61)</f>
        <v>32.25</v>
      </c>
      <c r="N61" s="30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11.8515625" style="0" customWidth="1"/>
  </cols>
  <sheetData>
    <row r="1" ht="20.25">
      <c r="A1" s="5" t="s">
        <v>388</v>
      </c>
    </row>
    <row r="3" spans="1:13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J3" t="s">
        <v>298</v>
      </c>
      <c r="K3" t="s">
        <v>8</v>
      </c>
      <c r="L3" t="s">
        <v>9</v>
      </c>
      <c r="M3" t="s">
        <v>10</v>
      </c>
    </row>
    <row r="4" spans="1:14" ht="12.75">
      <c r="A4" s="30">
        <v>1</v>
      </c>
      <c r="B4" s="30">
        <v>17038</v>
      </c>
      <c r="C4" s="30" t="s">
        <v>13</v>
      </c>
      <c r="D4" s="30" t="s">
        <v>12</v>
      </c>
      <c r="E4" s="37">
        <v>178</v>
      </c>
      <c r="F4" s="30">
        <f aca="true" t="shared" si="0" ref="F4:F41">L4*6</f>
        <v>102</v>
      </c>
      <c r="G4" s="30">
        <v>1282</v>
      </c>
      <c r="H4" s="30">
        <f aca="true" t="shared" si="1" ref="H4:H41">F4+G4</f>
        <v>1384</v>
      </c>
      <c r="I4" s="26" t="s">
        <v>383</v>
      </c>
      <c r="J4" s="30"/>
      <c r="K4" s="31">
        <f aca="true" t="shared" si="2" ref="K4:K41">(200-E4)*(75/100)</f>
        <v>16.5</v>
      </c>
      <c r="L4" s="37">
        <v>17</v>
      </c>
      <c r="M4" s="31">
        <f>IF(K4&gt;38,38,K4)</f>
        <v>16.5</v>
      </c>
      <c r="N4" s="26"/>
    </row>
    <row r="5" spans="1:14" ht="12.75">
      <c r="A5" s="30">
        <v>2</v>
      </c>
      <c r="B5" s="30">
        <v>20081</v>
      </c>
      <c r="C5" s="30" t="s">
        <v>243</v>
      </c>
      <c r="D5" s="30" t="s">
        <v>34</v>
      </c>
      <c r="E5" s="37">
        <v>181</v>
      </c>
      <c r="F5" s="30">
        <f t="shared" si="0"/>
        <v>84</v>
      </c>
      <c r="G5" s="30">
        <v>1290</v>
      </c>
      <c r="H5" s="30">
        <f t="shared" si="1"/>
        <v>1374</v>
      </c>
      <c r="I5" s="26" t="s">
        <v>383</v>
      </c>
      <c r="J5" s="30"/>
      <c r="K5" s="31">
        <f t="shared" si="2"/>
        <v>14.25</v>
      </c>
      <c r="L5" s="37">
        <v>14</v>
      </c>
      <c r="M5" s="31">
        <f>IF(K5&lt;0,0,K5)</f>
        <v>14.25</v>
      </c>
      <c r="N5" s="26"/>
    </row>
    <row r="6" spans="1:14" ht="12.75">
      <c r="A6" s="30">
        <v>3</v>
      </c>
      <c r="B6" s="30">
        <v>20573</v>
      </c>
      <c r="C6" s="30" t="s">
        <v>15</v>
      </c>
      <c r="D6" s="30" t="s">
        <v>12</v>
      </c>
      <c r="E6" s="37">
        <v>198</v>
      </c>
      <c r="F6" s="30">
        <f t="shared" si="0"/>
        <v>12</v>
      </c>
      <c r="G6" s="26">
        <v>1339</v>
      </c>
      <c r="H6" s="30">
        <f t="shared" si="1"/>
        <v>1351</v>
      </c>
      <c r="I6" s="26" t="s">
        <v>383</v>
      </c>
      <c r="J6" s="30"/>
      <c r="K6" s="31">
        <f t="shared" si="2"/>
        <v>1.5</v>
      </c>
      <c r="L6" s="37">
        <v>2</v>
      </c>
      <c r="M6" s="31">
        <f>IF(K6&lt;0,0,K6)</f>
        <v>1.5</v>
      </c>
      <c r="N6" s="26"/>
    </row>
    <row r="7" spans="1:14" ht="12.75">
      <c r="A7" s="30">
        <v>4</v>
      </c>
      <c r="B7" s="30">
        <v>20234</v>
      </c>
      <c r="C7" s="30" t="s">
        <v>173</v>
      </c>
      <c r="D7" s="30" t="s">
        <v>34</v>
      </c>
      <c r="E7" s="37">
        <v>175</v>
      </c>
      <c r="F7" s="30">
        <f t="shared" si="0"/>
        <v>114</v>
      </c>
      <c r="G7" s="30">
        <v>1208</v>
      </c>
      <c r="H7" s="30">
        <f t="shared" si="1"/>
        <v>1322</v>
      </c>
      <c r="I7" s="26" t="s">
        <v>383</v>
      </c>
      <c r="J7" s="30"/>
      <c r="K7" s="31">
        <f t="shared" si="2"/>
        <v>18.75</v>
      </c>
      <c r="L7" s="37">
        <v>19</v>
      </c>
      <c r="M7" s="31">
        <f>IF(K7&gt;38,38,K7)</f>
        <v>18.75</v>
      </c>
      <c r="N7" s="26"/>
    </row>
    <row r="8" spans="1:14" ht="12.75">
      <c r="A8" s="30">
        <v>5</v>
      </c>
      <c r="B8" s="30">
        <v>17199</v>
      </c>
      <c r="C8" s="30" t="s">
        <v>44</v>
      </c>
      <c r="D8" s="26" t="s">
        <v>24</v>
      </c>
      <c r="E8" s="37">
        <v>211</v>
      </c>
      <c r="F8" s="30">
        <f t="shared" si="0"/>
        <v>0</v>
      </c>
      <c r="G8" s="26">
        <v>1294</v>
      </c>
      <c r="H8" s="30">
        <f t="shared" si="1"/>
        <v>1294</v>
      </c>
      <c r="I8" s="26" t="s">
        <v>383</v>
      </c>
      <c r="J8" s="30"/>
      <c r="K8" s="31">
        <f t="shared" si="2"/>
        <v>-8.25</v>
      </c>
      <c r="L8" s="37">
        <v>0</v>
      </c>
      <c r="M8" s="31">
        <f>IF(K8&lt;0,0,K8)</f>
        <v>0</v>
      </c>
      <c r="N8" s="26"/>
    </row>
    <row r="9" spans="1:14" ht="12.75">
      <c r="A9" s="30">
        <v>6</v>
      </c>
      <c r="B9">
        <v>23451</v>
      </c>
      <c r="C9" s="37" t="s">
        <v>356</v>
      </c>
      <c r="D9" t="s">
        <v>24</v>
      </c>
      <c r="E9" s="37">
        <v>182</v>
      </c>
      <c r="F9" s="30">
        <f t="shared" si="0"/>
        <v>84</v>
      </c>
      <c r="G9" s="26">
        <v>1184</v>
      </c>
      <c r="H9" s="30">
        <f t="shared" si="1"/>
        <v>1268</v>
      </c>
      <c r="I9" s="26" t="s">
        <v>383</v>
      </c>
      <c r="J9" s="30"/>
      <c r="K9" s="31">
        <f t="shared" si="2"/>
        <v>13.5</v>
      </c>
      <c r="L9" s="37">
        <v>14</v>
      </c>
      <c r="M9" s="31">
        <f>IF(K9&lt;0,0,K9)</f>
        <v>13.5</v>
      </c>
      <c r="N9" s="30"/>
    </row>
    <row r="10" spans="1:14" ht="12.75">
      <c r="A10" s="30">
        <v>7</v>
      </c>
      <c r="B10" s="30">
        <v>20883</v>
      </c>
      <c r="C10" s="30" t="s">
        <v>226</v>
      </c>
      <c r="D10" s="30" t="s">
        <v>34</v>
      </c>
      <c r="E10" s="30">
        <v>197</v>
      </c>
      <c r="F10" s="30">
        <f t="shared" si="0"/>
        <v>12</v>
      </c>
      <c r="G10" s="30">
        <v>1246</v>
      </c>
      <c r="H10" s="30">
        <f t="shared" si="1"/>
        <v>1258</v>
      </c>
      <c r="I10" s="26" t="s">
        <v>383</v>
      </c>
      <c r="J10" s="30"/>
      <c r="K10" s="31">
        <f t="shared" si="2"/>
        <v>2.25</v>
      </c>
      <c r="L10" s="37">
        <v>2</v>
      </c>
      <c r="M10" s="31">
        <f>IF(K10&gt;38,38,K10)</f>
        <v>2.25</v>
      </c>
      <c r="N10" s="30"/>
    </row>
    <row r="11" spans="1:14" ht="12.75">
      <c r="A11" s="30">
        <v>8</v>
      </c>
      <c r="B11" s="26">
        <v>17312</v>
      </c>
      <c r="C11" s="26" t="s">
        <v>20</v>
      </c>
      <c r="D11" s="26" t="s">
        <v>17</v>
      </c>
      <c r="E11" s="37">
        <v>190</v>
      </c>
      <c r="F11" s="30">
        <f t="shared" si="0"/>
        <v>48</v>
      </c>
      <c r="G11" s="26">
        <v>1197</v>
      </c>
      <c r="H11" s="30">
        <f t="shared" si="1"/>
        <v>1245</v>
      </c>
      <c r="I11" s="26" t="s">
        <v>383</v>
      </c>
      <c r="J11" s="30"/>
      <c r="K11" s="31">
        <f t="shared" si="2"/>
        <v>7.5</v>
      </c>
      <c r="L11" s="37">
        <v>8</v>
      </c>
      <c r="M11" s="31">
        <f>IF(K11&gt;38,38,K11)</f>
        <v>7.5</v>
      </c>
      <c r="N11" s="30"/>
    </row>
    <row r="12" spans="1:14" ht="12.75">
      <c r="A12" s="30">
        <v>9</v>
      </c>
      <c r="B12" s="30">
        <v>20304</v>
      </c>
      <c r="C12" s="30" t="s">
        <v>16</v>
      </c>
      <c r="D12" s="30" t="s">
        <v>17</v>
      </c>
      <c r="E12" s="37">
        <v>228</v>
      </c>
      <c r="F12" s="30">
        <f t="shared" si="0"/>
        <v>0</v>
      </c>
      <c r="G12" s="30">
        <v>1240</v>
      </c>
      <c r="H12" s="30">
        <f t="shared" si="1"/>
        <v>1240</v>
      </c>
      <c r="I12" s="26" t="s">
        <v>383</v>
      </c>
      <c r="J12" s="30"/>
      <c r="K12" s="31">
        <f t="shared" si="2"/>
        <v>-21</v>
      </c>
      <c r="L12" s="37">
        <v>0</v>
      </c>
      <c r="M12" s="31">
        <f>IF(K12&lt;0,0,K12)</f>
        <v>0</v>
      </c>
      <c r="N12" s="30"/>
    </row>
    <row r="13" spans="1:14" ht="12.75">
      <c r="A13" s="30">
        <v>10</v>
      </c>
      <c r="B13" s="30">
        <v>21736</v>
      </c>
      <c r="C13" s="30" t="s">
        <v>182</v>
      </c>
      <c r="D13" s="30" t="s">
        <v>24</v>
      </c>
      <c r="E13" s="30">
        <v>191</v>
      </c>
      <c r="F13" s="30">
        <f t="shared" si="0"/>
        <v>42</v>
      </c>
      <c r="G13" s="30">
        <v>1195</v>
      </c>
      <c r="H13" s="30">
        <f t="shared" si="1"/>
        <v>1237</v>
      </c>
      <c r="I13" s="26" t="s">
        <v>422</v>
      </c>
      <c r="J13" s="30"/>
      <c r="K13" s="31">
        <f t="shared" si="2"/>
        <v>6.75</v>
      </c>
      <c r="L13" s="37">
        <v>7</v>
      </c>
      <c r="M13" s="31">
        <f>IF(K13&gt;38,38,K13)</f>
        <v>6.75</v>
      </c>
      <c r="N13" s="30"/>
    </row>
    <row r="14" spans="1:14" ht="12.75">
      <c r="A14" s="30">
        <v>11</v>
      </c>
      <c r="B14" s="30">
        <v>17279</v>
      </c>
      <c r="C14" s="30" t="s">
        <v>250</v>
      </c>
      <c r="D14" s="30" t="s">
        <v>57</v>
      </c>
      <c r="E14" s="37">
        <v>194</v>
      </c>
      <c r="F14" s="30">
        <f t="shared" si="0"/>
        <v>30</v>
      </c>
      <c r="G14" s="30">
        <v>1202</v>
      </c>
      <c r="H14" s="30">
        <f t="shared" si="1"/>
        <v>1232</v>
      </c>
      <c r="I14" s="26" t="s">
        <v>383</v>
      </c>
      <c r="J14" s="30"/>
      <c r="K14" s="31">
        <f t="shared" si="2"/>
        <v>4.5</v>
      </c>
      <c r="L14" s="30">
        <v>5</v>
      </c>
      <c r="M14" s="31">
        <f>IF(K14&lt;0,0,K14)</f>
        <v>4.5</v>
      </c>
      <c r="N14" s="30"/>
    </row>
    <row r="15" spans="1:14" ht="12.75">
      <c r="A15" s="30">
        <v>12</v>
      </c>
      <c r="B15" s="30">
        <v>21960</v>
      </c>
      <c r="C15" s="30" t="s">
        <v>154</v>
      </c>
      <c r="D15" s="30" t="s">
        <v>57</v>
      </c>
      <c r="E15" s="30">
        <v>178</v>
      </c>
      <c r="F15" s="30">
        <f t="shared" si="0"/>
        <v>102</v>
      </c>
      <c r="G15" s="30">
        <v>1130</v>
      </c>
      <c r="H15" s="30">
        <f t="shared" si="1"/>
        <v>1232</v>
      </c>
      <c r="I15" s="26" t="s">
        <v>383</v>
      </c>
      <c r="J15" s="30"/>
      <c r="K15" s="31">
        <f t="shared" si="2"/>
        <v>16.5</v>
      </c>
      <c r="L15" s="37">
        <v>17</v>
      </c>
      <c r="M15" s="31">
        <f>IF(K15&gt;38,38,K15)</f>
        <v>16.5</v>
      </c>
      <c r="N15" s="30"/>
    </row>
    <row r="16" spans="1:14" ht="12.75">
      <c r="A16" s="30">
        <v>13</v>
      </c>
      <c r="B16" s="30">
        <v>17085</v>
      </c>
      <c r="C16" s="30" t="s">
        <v>37</v>
      </c>
      <c r="D16" s="30" t="s">
        <v>14</v>
      </c>
      <c r="E16" s="37">
        <v>177</v>
      </c>
      <c r="F16" s="30">
        <f t="shared" si="0"/>
        <v>102</v>
      </c>
      <c r="G16" s="30">
        <v>1130</v>
      </c>
      <c r="H16" s="30">
        <f t="shared" si="1"/>
        <v>1232</v>
      </c>
      <c r="I16" s="26" t="s">
        <v>383</v>
      </c>
      <c r="J16" s="30"/>
      <c r="K16" s="31">
        <f t="shared" si="2"/>
        <v>17.25</v>
      </c>
      <c r="L16" s="37">
        <v>17</v>
      </c>
      <c r="M16" s="31">
        <f>IF(K16&lt;0,0,K16)</f>
        <v>17.25</v>
      </c>
      <c r="N16" s="30"/>
    </row>
    <row r="17" spans="1:14" ht="12.75">
      <c r="A17" s="30">
        <v>14</v>
      </c>
      <c r="B17" s="26">
        <v>24129</v>
      </c>
      <c r="C17" s="26" t="s">
        <v>414</v>
      </c>
      <c r="D17" s="26" t="s">
        <v>34</v>
      </c>
      <c r="E17" s="37">
        <v>153</v>
      </c>
      <c r="F17" s="30">
        <f t="shared" si="0"/>
        <v>210</v>
      </c>
      <c r="G17" s="30">
        <v>1012</v>
      </c>
      <c r="H17" s="30">
        <f t="shared" si="1"/>
        <v>1222</v>
      </c>
      <c r="I17" s="26" t="s">
        <v>383</v>
      </c>
      <c r="J17" s="30"/>
      <c r="K17" s="31">
        <f t="shared" si="2"/>
        <v>35.25</v>
      </c>
      <c r="L17" s="37">
        <v>35</v>
      </c>
      <c r="M17" s="31">
        <f>IF(K17&gt;38,38,K17)</f>
        <v>35.25</v>
      </c>
      <c r="N17" s="30"/>
    </row>
    <row r="18" spans="1:14" ht="12.75">
      <c r="A18" s="30">
        <v>15</v>
      </c>
      <c r="B18" s="30">
        <v>22264</v>
      </c>
      <c r="C18" s="30" t="s">
        <v>184</v>
      </c>
      <c r="D18" s="30" t="s">
        <v>24</v>
      </c>
      <c r="E18" s="37">
        <v>196</v>
      </c>
      <c r="F18" s="30">
        <f t="shared" si="0"/>
        <v>18</v>
      </c>
      <c r="G18" s="30">
        <v>1191</v>
      </c>
      <c r="H18" s="30">
        <f t="shared" si="1"/>
        <v>1209</v>
      </c>
      <c r="I18" s="26" t="s">
        <v>422</v>
      </c>
      <c r="J18" s="30"/>
      <c r="K18" s="31">
        <f t="shared" si="2"/>
        <v>3</v>
      </c>
      <c r="L18" s="37">
        <v>3</v>
      </c>
      <c r="M18" s="31">
        <f>IF(K18&gt;38,38,K18)</f>
        <v>3</v>
      </c>
      <c r="N18" s="30"/>
    </row>
    <row r="19" spans="1:14" ht="12.75">
      <c r="A19" s="30">
        <v>16</v>
      </c>
      <c r="B19" s="30">
        <v>17226</v>
      </c>
      <c r="C19" s="30" t="s">
        <v>152</v>
      </c>
      <c r="D19" s="30" t="s">
        <v>12</v>
      </c>
      <c r="E19" s="37">
        <v>180</v>
      </c>
      <c r="F19" s="30">
        <f t="shared" si="0"/>
        <v>90</v>
      </c>
      <c r="G19" s="30">
        <v>1105</v>
      </c>
      <c r="H19" s="30">
        <f t="shared" si="1"/>
        <v>1195</v>
      </c>
      <c r="I19" s="26" t="s">
        <v>383</v>
      </c>
      <c r="J19" s="30"/>
      <c r="K19" s="31">
        <f t="shared" si="2"/>
        <v>15</v>
      </c>
      <c r="L19" s="37">
        <v>15</v>
      </c>
      <c r="M19" s="31">
        <f>IF(K19&lt;0,0,K19)</f>
        <v>15</v>
      </c>
      <c r="N19" s="30"/>
    </row>
    <row r="20" spans="1:14" ht="12.75">
      <c r="A20" s="30">
        <v>17</v>
      </c>
      <c r="B20" s="30">
        <v>22262</v>
      </c>
      <c r="C20" s="30" t="s">
        <v>46</v>
      </c>
      <c r="D20" s="30" t="s">
        <v>24</v>
      </c>
      <c r="E20" s="37">
        <v>205</v>
      </c>
      <c r="F20" s="30">
        <f t="shared" si="0"/>
        <v>0</v>
      </c>
      <c r="G20" s="30">
        <v>1184</v>
      </c>
      <c r="H20" s="30">
        <f t="shared" si="1"/>
        <v>1184</v>
      </c>
      <c r="I20" s="26" t="s">
        <v>383</v>
      </c>
      <c r="J20" s="30" t="s">
        <v>297</v>
      </c>
      <c r="K20" s="31">
        <f t="shared" si="2"/>
        <v>-3.75</v>
      </c>
      <c r="L20" s="30">
        <v>0</v>
      </c>
      <c r="M20" s="31">
        <f>IF(K20&gt;38,38,K20)</f>
        <v>-3.75</v>
      </c>
      <c r="N20" s="30"/>
    </row>
    <row r="21" spans="1:14" ht="12.75">
      <c r="A21" s="30">
        <v>18</v>
      </c>
      <c r="B21" s="30">
        <v>17157</v>
      </c>
      <c r="C21" s="30" t="s">
        <v>260</v>
      </c>
      <c r="D21" t="s">
        <v>12</v>
      </c>
      <c r="E21" s="37">
        <v>205</v>
      </c>
      <c r="F21" s="30">
        <f t="shared" si="0"/>
        <v>0</v>
      </c>
      <c r="G21" s="30">
        <v>1181</v>
      </c>
      <c r="H21" s="30">
        <f t="shared" si="1"/>
        <v>1181</v>
      </c>
      <c r="I21" s="26" t="s">
        <v>383</v>
      </c>
      <c r="J21" s="30"/>
      <c r="K21" s="31">
        <f t="shared" si="2"/>
        <v>-3.75</v>
      </c>
      <c r="L21" s="37">
        <v>0</v>
      </c>
      <c r="M21" s="31">
        <f>IF(K21&lt;0,0,K21)</f>
        <v>0</v>
      </c>
      <c r="N21" s="30"/>
    </row>
    <row r="22" spans="1:14" ht="12.75">
      <c r="A22" s="30">
        <v>19</v>
      </c>
      <c r="B22" s="26">
        <v>20117</v>
      </c>
      <c r="C22" s="26" t="s">
        <v>418</v>
      </c>
      <c r="D22" s="26" t="s">
        <v>17</v>
      </c>
      <c r="E22" s="37">
        <v>180</v>
      </c>
      <c r="F22" s="30">
        <f t="shared" si="0"/>
        <v>90</v>
      </c>
      <c r="G22" s="26">
        <v>1071</v>
      </c>
      <c r="H22" s="30">
        <f t="shared" si="1"/>
        <v>1161</v>
      </c>
      <c r="I22" s="26" t="s">
        <v>383</v>
      </c>
      <c r="J22" s="30"/>
      <c r="K22" s="31">
        <f t="shared" si="2"/>
        <v>15</v>
      </c>
      <c r="L22" s="37">
        <v>15</v>
      </c>
      <c r="M22" s="31">
        <f>IF(K22&gt;38,38,K22)</f>
        <v>15</v>
      </c>
      <c r="N22" s="30"/>
    </row>
    <row r="23" spans="1:14" ht="12.75">
      <c r="A23" s="30">
        <v>20</v>
      </c>
      <c r="B23" s="26">
        <v>1058</v>
      </c>
      <c r="C23" s="26" t="s">
        <v>40</v>
      </c>
      <c r="D23" s="26" t="s">
        <v>24</v>
      </c>
      <c r="E23" s="26">
        <v>188</v>
      </c>
      <c r="F23" s="30">
        <f t="shared" si="0"/>
        <v>54</v>
      </c>
      <c r="G23" s="26">
        <v>1104</v>
      </c>
      <c r="H23" s="26">
        <f t="shared" si="1"/>
        <v>1158</v>
      </c>
      <c r="I23" s="26" t="s">
        <v>383</v>
      </c>
      <c r="J23" s="26"/>
      <c r="K23" s="27">
        <f t="shared" si="2"/>
        <v>9</v>
      </c>
      <c r="L23" s="37">
        <v>9</v>
      </c>
      <c r="M23" s="27">
        <f>IF(K23&gt;38,38,K23)</f>
        <v>9</v>
      </c>
      <c r="N23" s="30"/>
    </row>
    <row r="24" spans="1:14" ht="12.75">
      <c r="A24" s="30">
        <v>21</v>
      </c>
      <c r="B24" s="30">
        <v>22815</v>
      </c>
      <c r="C24" s="30" t="s">
        <v>264</v>
      </c>
      <c r="D24" s="30" t="s">
        <v>14</v>
      </c>
      <c r="E24" s="37">
        <v>204</v>
      </c>
      <c r="F24" s="30">
        <f t="shared" si="0"/>
        <v>0</v>
      </c>
      <c r="G24" s="30">
        <v>1152</v>
      </c>
      <c r="H24" s="30">
        <f t="shared" si="1"/>
        <v>1152</v>
      </c>
      <c r="I24" s="26" t="s">
        <v>383</v>
      </c>
      <c r="J24" s="30"/>
      <c r="K24" s="31">
        <f t="shared" si="2"/>
        <v>-3</v>
      </c>
      <c r="L24" s="37">
        <v>0</v>
      </c>
      <c r="M24" s="31">
        <f>IF(K24&lt;0,0,K24)</f>
        <v>0</v>
      </c>
      <c r="N24" s="30"/>
    </row>
    <row r="25" spans="1:14" ht="12.75">
      <c r="A25" s="30">
        <v>22</v>
      </c>
      <c r="B25" s="30">
        <v>17116</v>
      </c>
      <c r="C25" s="30" t="s">
        <v>30</v>
      </c>
      <c r="D25" s="30" t="s">
        <v>17</v>
      </c>
      <c r="E25" s="37">
        <v>209</v>
      </c>
      <c r="F25" s="30">
        <f t="shared" si="0"/>
        <v>0</v>
      </c>
      <c r="G25" s="30">
        <v>1139</v>
      </c>
      <c r="H25" s="30">
        <f t="shared" si="1"/>
        <v>1139</v>
      </c>
      <c r="I25" s="26" t="s">
        <v>383</v>
      </c>
      <c r="J25" s="30"/>
      <c r="K25" s="31">
        <f t="shared" si="2"/>
        <v>-6.75</v>
      </c>
      <c r="L25" s="37">
        <v>0</v>
      </c>
      <c r="M25" s="31">
        <f>IF(K25&lt;0,0,K25)</f>
        <v>0</v>
      </c>
      <c r="N25" s="30"/>
    </row>
    <row r="26" spans="1:14" ht="12.75">
      <c r="A26" s="30">
        <v>23</v>
      </c>
      <c r="B26" s="26">
        <v>24134</v>
      </c>
      <c r="C26" s="26" t="s">
        <v>423</v>
      </c>
      <c r="D26" s="26" t="s">
        <v>24</v>
      </c>
      <c r="E26" s="37">
        <v>189</v>
      </c>
      <c r="F26" s="30">
        <f t="shared" si="0"/>
        <v>48</v>
      </c>
      <c r="G26" s="30">
        <v>1077</v>
      </c>
      <c r="H26" s="30">
        <f t="shared" si="1"/>
        <v>1125</v>
      </c>
      <c r="I26" s="26" t="s">
        <v>422</v>
      </c>
      <c r="J26" s="30"/>
      <c r="K26" s="31">
        <f t="shared" si="2"/>
        <v>8.25</v>
      </c>
      <c r="L26" s="37">
        <v>8</v>
      </c>
      <c r="M26" s="31">
        <f>IF(K26&lt;0,0,K26)</f>
        <v>8.25</v>
      </c>
      <c r="N26" s="30"/>
    </row>
    <row r="27" spans="1:14" ht="12.75">
      <c r="A27" s="30">
        <v>24</v>
      </c>
      <c r="B27" s="30">
        <v>21087</v>
      </c>
      <c r="C27" s="30" t="s">
        <v>29</v>
      </c>
      <c r="D27" s="30" t="s">
        <v>24</v>
      </c>
      <c r="E27" s="37">
        <v>183</v>
      </c>
      <c r="F27" s="30">
        <f t="shared" si="0"/>
        <v>78</v>
      </c>
      <c r="G27" s="26">
        <v>1046</v>
      </c>
      <c r="H27" s="30">
        <f t="shared" si="1"/>
        <v>1124</v>
      </c>
      <c r="I27" s="26" t="s">
        <v>383</v>
      </c>
      <c r="J27" s="30"/>
      <c r="K27" s="31">
        <f t="shared" si="2"/>
        <v>12.75</v>
      </c>
      <c r="L27" s="37">
        <v>13</v>
      </c>
      <c r="M27" s="31">
        <f>IF(K27&lt;0,0,K27)</f>
        <v>12.75</v>
      </c>
      <c r="N27" s="30"/>
    </row>
    <row r="28" spans="1:14" ht="12.75">
      <c r="A28" s="30">
        <v>25</v>
      </c>
      <c r="B28" s="30">
        <v>20077</v>
      </c>
      <c r="C28" s="30" t="s">
        <v>241</v>
      </c>
      <c r="D28" s="30" t="s">
        <v>34</v>
      </c>
      <c r="E28" s="37">
        <v>207</v>
      </c>
      <c r="F28" s="30">
        <f t="shared" si="0"/>
        <v>0</v>
      </c>
      <c r="G28" s="30">
        <v>1117</v>
      </c>
      <c r="H28" s="30">
        <f t="shared" si="1"/>
        <v>1117</v>
      </c>
      <c r="I28" s="26" t="s">
        <v>383</v>
      </c>
      <c r="J28" s="30"/>
      <c r="K28" s="31">
        <f t="shared" si="2"/>
        <v>-5.25</v>
      </c>
      <c r="L28" s="37">
        <v>0</v>
      </c>
      <c r="M28" s="31">
        <f>IF(K28&gt;38,38,K28)</f>
        <v>-5.25</v>
      </c>
      <c r="N28" s="30"/>
    </row>
    <row r="29" spans="1:14" ht="12.75">
      <c r="A29" s="30">
        <v>26</v>
      </c>
      <c r="B29" s="26">
        <v>20908</v>
      </c>
      <c r="C29" s="26" t="s">
        <v>194</v>
      </c>
      <c r="D29" s="26" t="s">
        <v>34</v>
      </c>
      <c r="E29" s="26">
        <v>189</v>
      </c>
      <c r="F29" s="26">
        <f t="shared" si="0"/>
        <v>48</v>
      </c>
      <c r="G29" s="30">
        <v>1066</v>
      </c>
      <c r="H29" s="26">
        <f t="shared" si="1"/>
        <v>1114</v>
      </c>
      <c r="I29" s="26" t="s">
        <v>422</v>
      </c>
      <c r="J29" s="30"/>
      <c r="K29" s="31">
        <f t="shared" si="2"/>
        <v>8.25</v>
      </c>
      <c r="L29" s="37">
        <v>8</v>
      </c>
      <c r="M29" s="31">
        <f>IF(K29&gt;38,38,K29)</f>
        <v>8.25</v>
      </c>
      <c r="N29" s="30"/>
    </row>
    <row r="30" spans="1:14" ht="12.75">
      <c r="A30" s="30">
        <v>27</v>
      </c>
      <c r="B30" s="30">
        <v>20080</v>
      </c>
      <c r="C30" s="30" t="s">
        <v>100</v>
      </c>
      <c r="D30" s="30" t="s">
        <v>34</v>
      </c>
      <c r="E30" s="37">
        <v>175</v>
      </c>
      <c r="F30" s="30">
        <f t="shared" si="0"/>
        <v>114</v>
      </c>
      <c r="G30" s="30">
        <v>986</v>
      </c>
      <c r="H30" s="30">
        <f t="shared" si="1"/>
        <v>1100</v>
      </c>
      <c r="I30" s="26" t="s">
        <v>383</v>
      </c>
      <c r="J30" s="30"/>
      <c r="K30" s="31">
        <f t="shared" si="2"/>
        <v>18.75</v>
      </c>
      <c r="L30" s="37">
        <v>19</v>
      </c>
      <c r="M30" s="31">
        <f>IF(K30&gt;38,38,K30)</f>
        <v>18.75</v>
      </c>
      <c r="N30" s="30"/>
    </row>
    <row r="31" spans="1:14" ht="12.75">
      <c r="A31" s="30">
        <v>28</v>
      </c>
      <c r="B31" s="30">
        <v>22637</v>
      </c>
      <c r="C31" s="30" t="s">
        <v>150</v>
      </c>
      <c r="D31" s="30" t="s">
        <v>12</v>
      </c>
      <c r="E31" s="37">
        <v>184</v>
      </c>
      <c r="F31" s="30">
        <f t="shared" si="0"/>
        <v>72</v>
      </c>
      <c r="G31" s="30">
        <v>1025</v>
      </c>
      <c r="H31" s="30">
        <f t="shared" si="1"/>
        <v>1097</v>
      </c>
      <c r="I31" s="26" t="s">
        <v>383</v>
      </c>
      <c r="J31" s="30"/>
      <c r="K31" s="31">
        <f t="shared" si="2"/>
        <v>12</v>
      </c>
      <c r="L31" s="37">
        <v>12</v>
      </c>
      <c r="M31" s="31">
        <f>IF(K31&gt;38,38,K31)</f>
        <v>12</v>
      </c>
      <c r="N31" s="30"/>
    </row>
    <row r="32" spans="1:14" ht="12.75">
      <c r="A32" s="30">
        <v>29</v>
      </c>
      <c r="B32" s="30">
        <v>21665</v>
      </c>
      <c r="C32" s="30" t="s">
        <v>33</v>
      </c>
      <c r="D32" t="s">
        <v>12</v>
      </c>
      <c r="E32" s="37">
        <v>211</v>
      </c>
      <c r="F32" s="30">
        <f t="shared" si="0"/>
        <v>0</v>
      </c>
      <c r="G32" s="26">
        <v>1070</v>
      </c>
      <c r="H32" s="30">
        <f t="shared" si="1"/>
        <v>1070</v>
      </c>
      <c r="I32" s="26" t="s">
        <v>383</v>
      </c>
      <c r="J32" s="30"/>
      <c r="K32" s="31">
        <f t="shared" si="2"/>
        <v>-8.25</v>
      </c>
      <c r="L32" s="37">
        <v>0</v>
      </c>
      <c r="M32" s="31">
        <f>IF(K32&lt;0,0,K32)</f>
        <v>0</v>
      </c>
      <c r="N32" s="30"/>
    </row>
    <row r="33" spans="1:14" ht="12.75">
      <c r="A33" s="30">
        <v>30</v>
      </c>
      <c r="B33" s="30">
        <v>17313</v>
      </c>
      <c r="C33" s="30" t="s">
        <v>43</v>
      </c>
      <c r="D33" s="30" t="s">
        <v>12</v>
      </c>
      <c r="E33" s="37">
        <v>206</v>
      </c>
      <c r="F33" s="30">
        <f t="shared" si="0"/>
        <v>0</v>
      </c>
      <c r="G33" s="26">
        <v>1068</v>
      </c>
      <c r="H33" s="30">
        <f t="shared" si="1"/>
        <v>1068</v>
      </c>
      <c r="I33" s="26" t="s">
        <v>383</v>
      </c>
      <c r="J33" s="30"/>
      <c r="K33" s="31">
        <f t="shared" si="2"/>
        <v>-4.5</v>
      </c>
      <c r="L33" s="37">
        <v>0</v>
      </c>
      <c r="M33" s="31">
        <f>IF(K33&lt;0,0,K33)</f>
        <v>0</v>
      </c>
      <c r="N33" s="30"/>
    </row>
    <row r="34" spans="1:14" ht="12.75">
      <c r="A34" s="30">
        <v>31</v>
      </c>
      <c r="B34" s="30">
        <v>20235</v>
      </c>
      <c r="C34" s="30" t="s">
        <v>110</v>
      </c>
      <c r="D34" s="30" t="s">
        <v>34</v>
      </c>
      <c r="E34" s="37">
        <v>175</v>
      </c>
      <c r="F34" s="30">
        <f t="shared" si="0"/>
        <v>114</v>
      </c>
      <c r="G34" s="30">
        <v>947</v>
      </c>
      <c r="H34" s="30">
        <f t="shared" si="1"/>
        <v>1061</v>
      </c>
      <c r="I34" s="26" t="s">
        <v>383</v>
      </c>
      <c r="J34" s="30"/>
      <c r="K34" s="31">
        <f t="shared" si="2"/>
        <v>18.75</v>
      </c>
      <c r="L34" s="37">
        <v>19</v>
      </c>
      <c r="M34" s="31">
        <f>IF(K34&gt;38,38,K34)</f>
        <v>18.75</v>
      </c>
      <c r="N34" s="30"/>
    </row>
    <row r="35" spans="1:14" ht="12.75">
      <c r="A35" s="30">
        <v>32</v>
      </c>
      <c r="B35" s="30">
        <v>21177</v>
      </c>
      <c r="C35" s="30" t="s">
        <v>233</v>
      </c>
      <c r="D35" s="30" t="s">
        <v>24</v>
      </c>
      <c r="E35" s="30">
        <v>192</v>
      </c>
      <c r="F35" s="30">
        <f t="shared" si="0"/>
        <v>36</v>
      </c>
      <c r="G35" s="30">
        <v>1024</v>
      </c>
      <c r="H35" s="30">
        <f t="shared" si="1"/>
        <v>1060</v>
      </c>
      <c r="I35" s="26" t="s">
        <v>422</v>
      </c>
      <c r="J35" s="30"/>
      <c r="K35" s="31">
        <f t="shared" si="2"/>
        <v>6</v>
      </c>
      <c r="L35" s="37">
        <v>6</v>
      </c>
      <c r="M35" s="31">
        <f>IF(K35&gt;38,38,K35)</f>
        <v>6</v>
      </c>
      <c r="N35" s="30"/>
    </row>
    <row r="36" spans="1:14" ht="12.75">
      <c r="A36" s="30">
        <v>33</v>
      </c>
      <c r="B36" s="30">
        <v>20791</v>
      </c>
      <c r="C36" s="30" t="s">
        <v>114</v>
      </c>
      <c r="D36" s="30" t="s">
        <v>17</v>
      </c>
      <c r="E36" s="37">
        <v>192</v>
      </c>
      <c r="F36" s="30">
        <f t="shared" si="0"/>
        <v>36</v>
      </c>
      <c r="G36" s="30">
        <v>1020</v>
      </c>
      <c r="H36" s="30">
        <f t="shared" si="1"/>
        <v>1056</v>
      </c>
      <c r="I36" s="26" t="s">
        <v>383</v>
      </c>
      <c r="J36" s="30"/>
      <c r="K36" s="31">
        <f t="shared" si="2"/>
        <v>6</v>
      </c>
      <c r="L36" s="37">
        <v>6</v>
      </c>
      <c r="M36" s="31">
        <f>IF(K36&gt;38,38,K36)</f>
        <v>6</v>
      </c>
      <c r="N36" s="30"/>
    </row>
    <row r="37" spans="1:14" ht="12.75">
      <c r="A37" s="30">
        <v>34</v>
      </c>
      <c r="B37" s="30">
        <v>21883</v>
      </c>
      <c r="C37" s="30" t="s">
        <v>131</v>
      </c>
      <c r="D37" s="30" t="s">
        <v>36</v>
      </c>
      <c r="E37" s="30">
        <v>186</v>
      </c>
      <c r="F37" s="30">
        <f t="shared" si="0"/>
        <v>66</v>
      </c>
      <c r="G37" s="30">
        <v>984</v>
      </c>
      <c r="H37" s="30">
        <f t="shared" si="1"/>
        <v>1050</v>
      </c>
      <c r="I37" s="26" t="s">
        <v>383</v>
      </c>
      <c r="J37" s="30"/>
      <c r="K37" s="31">
        <f t="shared" si="2"/>
        <v>10.5</v>
      </c>
      <c r="L37" s="37">
        <v>11</v>
      </c>
      <c r="M37" s="31">
        <f>IF(K37&lt;0,0,K37)</f>
        <v>10.5</v>
      </c>
      <c r="N37" s="30"/>
    </row>
    <row r="38" spans="1:14" ht="12.75">
      <c r="A38" s="30">
        <v>35</v>
      </c>
      <c r="B38" s="37">
        <v>23425</v>
      </c>
      <c r="C38" s="37" t="s">
        <v>355</v>
      </c>
      <c r="D38" s="37" t="s">
        <v>14</v>
      </c>
      <c r="E38" s="37">
        <v>181</v>
      </c>
      <c r="F38" s="30">
        <f t="shared" si="0"/>
        <v>84</v>
      </c>
      <c r="G38" s="26">
        <v>966</v>
      </c>
      <c r="H38" s="30">
        <f t="shared" si="1"/>
        <v>1050</v>
      </c>
      <c r="I38" s="26" t="s">
        <v>383</v>
      </c>
      <c r="J38" s="30"/>
      <c r="K38" s="31">
        <f t="shared" si="2"/>
        <v>14.25</v>
      </c>
      <c r="L38" s="37">
        <v>14</v>
      </c>
      <c r="M38" s="31">
        <f>IF(K38&gt;38,38,K38)</f>
        <v>14.25</v>
      </c>
      <c r="N38" s="30"/>
    </row>
    <row r="39" spans="1:14" ht="12.75">
      <c r="A39" s="30">
        <v>36</v>
      </c>
      <c r="B39" s="30">
        <v>22286</v>
      </c>
      <c r="C39" s="30" t="s">
        <v>145</v>
      </c>
      <c r="D39" s="30" t="s">
        <v>57</v>
      </c>
      <c r="E39" s="37">
        <v>210</v>
      </c>
      <c r="F39" s="30">
        <f t="shared" si="0"/>
        <v>0</v>
      </c>
      <c r="G39" s="26">
        <v>977</v>
      </c>
      <c r="H39" s="30">
        <f t="shared" si="1"/>
        <v>977</v>
      </c>
      <c r="I39" s="26" t="s">
        <v>383</v>
      </c>
      <c r="J39" s="30"/>
      <c r="K39" s="31">
        <f t="shared" si="2"/>
        <v>-7.5</v>
      </c>
      <c r="L39" s="37">
        <v>0</v>
      </c>
      <c r="M39" s="31">
        <f>IF(K39&gt;38,38,K39)</f>
        <v>-7.5</v>
      </c>
      <c r="N39" s="30"/>
    </row>
    <row r="40" spans="1:14" ht="12.75">
      <c r="A40" s="30">
        <v>37</v>
      </c>
      <c r="B40" s="26">
        <v>22658</v>
      </c>
      <c r="C40" s="26" t="s">
        <v>419</v>
      </c>
      <c r="D40" s="26" t="s">
        <v>57</v>
      </c>
      <c r="E40" s="37">
        <v>168</v>
      </c>
      <c r="F40" s="30">
        <f t="shared" si="0"/>
        <v>144</v>
      </c>
      <c r="G40" s="26">
        <v>800</v>
      </c>
      <c r="H40" s="30">
        <f t="shared" si="1"/>
        <v>944</v>
      </c>
      <c r="I40" s="26" t="s">
        <v>383</v>
      </c>
      <c r="J40" s="26"/>
      <c r="K40" s="31">
        <f t="shared" si="2"/>
        <v>24</v>
      </c>
      <c r="L40" s="37">
        <v>24</v>
      </c>
      <c r="M40" s="31">
        <f>IF(K40&gt;38,38,K40)</f>
        <v>24</v>
      </c>
      <c r="N40" s="30"/>
    </row>
    <row r="41" spans="1:14" ht="12.75">
      <c r="A41" s="30">
        <v>38</v>
      </c>
      <c r="B41" s="37">
        <v>23304</v>
      </c>
      <c r="C41" s="37" t="s">
        <v>348</v>
      </c>
      <c r="D41" s="37" t="s">
        <v>17</v>
      </c>
      <c r="E41" s="37">
        <v>207</v>
      </c>
      <c r="F41" s="30">
        <f t="shared" si="0"/>
        <v>0</v>
      </c>
      <c r="G41" s="26">
        <v>881</v>
      </c>
      <c r="H41" s="30">
        <f t="shared" si="1"/>
        <v>881</v>
      </c>
      <c r="I41" s="26" t="s">
        <v>383</v>
      </c>
      <c r="J41" s="26"/>
      <c r="K41" s="31">
        <f t="shared" si="2"/>
        <v>-5.25</v>
      </c>
      <c r="L41" s="37">
        <v>0</v>
      </c>
      <c r="M41" s="31">
        <f>IF(K41&gt;38,38,K41)</f>
        <v>-5.25</v>
      </c>
      <c r="N41" s="30"/>
    </row>
    <row r="42" spans="1:13" ht="12.75">
      <c r="A42" s="30"/>
      <c r="B42" s="30"/>
      <c r="C42" s="30"/>
      <c r="D42" s="30"/>
      <c r="E42" s="37"/>
      <c r="F42" s="30"/>
      <c r="G42" s="30"/>
      <c r="H42" s="30"/>
      <c r="I42" s="30"/>
      <c r="J42" s="30"/>
      <c r="K42" s="31"/>
      <c r="L42" s="37"/>
      <c r="M42" s="31"/>
    </row>
    <row r="43" spans="11:13" ht="12.75">
      <c r="K43" s="1"/>
      <c r="M43" s="1"/>
    </row>
    <row r="44" spans="11:13" ht="12.75">
      <c r="K44" s="1"/>
      <c r="M44" s="1"/>
    </row>
    <row r="45" spans="11:13" ht="12.75">
      <c r="K45" s="1"/>
      <c r="M45" s="1"/>
    </row>
    <row r="46" spans="11:13" ht="12.75">
      <c r="K46" s="1"/>
      <c r="M46" s="1"/>
    </row>
    <row r="47" spans="11:13" ht="12.75">
      <c r="K47" s="1"/>
      <c r="M47" s="1"/>
    </row>
    <row r="48" spans="11:13" ht="12.75">
      <c r="K48" s="1"/>
      <c r="M48" s="1"/>
    </row>
    <row r="49" spans="11:13" ht="12.75">
      <c r="K49" s="1"/>
      <c r="M49" s="1"/>
    </row>
    <row r="50" spans="11:13" ht="12.75">
      <c r="K50" s="1"/>
      <c r="M50" s="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4" sqref="A4:D28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19.7109375" style="0" customWidth="1"/>
    <col min="4" max="4" width="12.140625" style="0" customWidth="1"/>
    <col min="5" max="5" width="7.00390625" style="0" customWidth="1"/>
    <col min="6" max="6" width="8.7109375" style="0" customWidth="1"/>
    <col min="7" max="7" width="6.8515625" style="0" customWidth="1"/>
    <col min="8" max="8" width="6.28125" style="0" customWidth="1"/>
  </cols>
  <sheetData>
    <row r="1" s="55" customFormat="1" ht="18">
      <c r="A1" s="56" t="s">
        <v>389</v>
      </c>
    </row>
    <row r="3" spans="1:1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298</v>
      </c>
      <c r="J3" t="s">
        <v>8</v>
      </c>
      <c r="K3" t="s">
        <v>9</v>
      </c>
      <c r="L3" t="s">
        <v>10</v>
      </c>
    </row>
    <row r="4" spans="1:12" ht="12.75">
      <c r="A4" s="30">
        <v>1</v>
      </c>
      <c r="B4" s="30">
        <v>17199</v>
      </c>
      <c r="C4" s="30" t="s">
        <v>44</v>
      </c>
      <c r="D4" s="26" t="s">
        <v>24</v>
      </c>
      <c r="E4" s="37">
        <v>207</v>
      </c>
      <c r="F4" s="30">
        <f aca="true" t="shared" si="0" ref="F4:F28">K4*6</f>
        <v>0</v>
      </c>
      <c r="G4" s="26">
        <v>1456</v>
      </c>
      <c r="H4" s="30">
        <f aca="true" t="shared" si="1" ref="H4:H28">F4+G4</f>
        <v>1456</v>
      </c>
      <c r="I4" s="30"/>
      <c r="J4" s="31">
        <f aca="true" t="shared" si="2" ref="J4:J28">(200-E4)*(75/100)</f>
        <v>-5.25</v>
      </c>
      <c r="K4" s="37">
        <v>0</v>
      </c>
      <c r="L4" s="31">
        <f>IF(J4&lt;0,0,J4)</f>
        <v>0</v>
      </c>
    </row>
    <row r="5" spans="1:12" ht="12.75">
      <c r="A5" s="30">
        <v>2</v>
      </c>
      <c r="B5" s="30">
        <v>21177</v>
      </c>
      <c r="C5" s="30" t="s">
        <v>233</v>
      </c>
      <c r="D5" s="30" t="s">
        <v>24</v>
      </c>
      <c r="E5" s="30">
        <v>188</v>
      </c>
      <c r="F5" s="30">
        <f t="shared" si="0"/>
        <v>54</v>
      </c>
      <c r="G5" s="30">
        <v>1322</v>
      </c>
      <c r="H5" s="30">
        <f t="shared" si="1"/>
        <v>1376</v>
      </c>
      <c r="I5" s="30"/>
      <c r="J5" s="31">
        <f t="shared" si="2"/>
        <v>9</v>
      </c>
      <c r="K5" s="37">
        <v>9</v>
      </c>
      <c r="L5" s="31">
        <f>IF(J5&gt;38,38,J5)</f>
        <v>9</v>
      </c>
    </row>
    <row r="6" spans="1:12" ht="12.75">
      <c r="A6" s="30">
        <v>3</v>
      </c>
      <c r="B6" s="30">
        <v>22263</v>
      </c>
      <c r="C6" s="30" t="s">
        <v>227</v>
      </c>
      <c r="D6" s="30" t="s">
        <v>24</v>
      </c>
      <c r="E6" s="37">
        <v>206</v>
      </c>
      <c r="F6" s="30">
        <f t="shared" si="0"/>
        <v>0</v>
      </c>
      <c r="G6" s="30">
        <v>1345</v>
      </c>
      <c r="H6" s="30">
        <f t="shared" si="1"/>
        <v>1345</v>
      </c>
      <c r="I6" s="30"/>
      <c r="J6" s="31">
        <f t="shared" si="2"/>
        <v>-4.5</v>
      </c>
      <c r="K6" s="37">
        <v>0</v>
      </c>
      <c r="L6" s="31">
        <f>IF(J6&lt;0,0,J6)</f>
        <v>0</v>
      </c>
    </row>
    <row r="7" spans="1:12" ht="12.75">
      <c r="A7" s="30">
        <v>4</v>
      </c>
      <c r="B7" s="26">
        <v>17312</v>
      </c>
      <c r="C7" s="26" t="s">
        <v>20</v>
      </c>
      <c r="D7" s="26" t="s">
        <v>17</v>
      </c>
      <c r="E7" s="37">
        <v>192</v>
      </c>
      <c r="F7" s="30">
        <f t="shared" si="0"/>
        <v>36</v>
      </c>
      <c r="G7" s="26">
        <v>1292</v>
      </c>
      <c r="H7" s="30">
        <f t="shared" si="1"/>
        <v>1328</v>
      </c>
      <c r="I7" s="30"/>
      <c r="J7" s="31">
        <f t="shared" si="2"/>
        <v>6</v>
      </c>
      <c r="K7" s="37">
        <v>6</v>
      </c>
      <c r="L7" s="31">
        <f>IF(J7&gt;38,38,J7)</f>
        <v>6</v>
      </c>
    </row>
    <row r="8" spans="1:12" ht="12.75">
      <c r="A8" s="30">
        <v>5</v>
      </c>
      <c r="B8" s="30">
        <v>20573</v>
      </c>
      <c r="C8" s="30" t="s">
        <v>15</v>
      </c>
      <c r="D8" s="30" t="s">
        <v>12</v>
      </c>
      <c r="E8" s="37">
        <v>207</v>
      </c>
      <c r="F8" s="30">
        <f t="shared" si="0"/>
        <v>0</v>
      </c>
      <c r="G8" s="26">
        <v>1322</v>
      </c>
      <c r="H8" s="30">
        <f t="shared" si="1"/>
        <v>1322</v>
      </c>
      <c r="I8" s="30"/>
      <c r="J8" s="31">
        <f t="shared" si="2"/>
        <v>-5.25</v>
      </c>
      <c r="K8" s="37">
        <v>0</v>
      </c>
      <c r="L8" s="31">
        <f>IF(J8&lt;0,0,J8)</f>
        <v>0</v>
      </c>
    </row>
    <row r="9" spans="1:12" ht="12.75">
      <c r="A9" s="30">
        <v>6</v>
      </c>
      <c r="B9" s="30">
        <v>21089</v>
      </c>
      <c r="C9" s="30" t="s">
        <v>25</v>
      </c>
      <c r="D9" s="30" t="s">
        <v>19</v>
      </c>
      <c r="E9" s="37">
        <v>176</v>
      </c>
      <c r="F9" s="30">
        <f t="shared" si="0"/>
        <v>108</v>
      </c>
      <c r="G9" s="30">
        <v>1210</v>
      </c>
      <c r="H9" s="30">
        <f t="shared" si="1"/>
        <v>1318</v>
      </c>
      <c r="I9" s="30"/>
      <c r="J9" s="31">
        <f t="shared" si="2"/>
        <v>18</v>
      </c>
      <c r="K9" s="37">
        <v>18</v>
      </c>
      <c r="L9" s="31">
        <f>IF(J9&lt;0,0,J9)</f>
        <v>18</v>
      </c>
    </row>
    <row r="10" spans="1:12" ht="12.75">
      <c r="A10" s="30">
        <v>7</v>
      </c>
      <c r="B10" s="30">
        <v>21703</v>
      </c>
      <c r="C10" s="30" t="s">
        <v>88</v>
      </c>
      <c r="D10" s="30" t="s">
        <v>19</v>
      </c>
      <c r="E10" s="30">
        <v>187</v>
      </c>
      <c r="F10" s="30">
        <f t="shared" si="0"/>
        <v>60</v>
      </c>
      <c r="G10" s="26">
        <v>1244</v>
      </c>
      <c r="H10" s="30">
        <f t="shared" si="1"/>
        <v>1304</v>
      </c>
      <c r="I10" s="30"/>
      <c r="J10" s="31">
        <f t="shared" si="2"/>
        <v>9.75</v>
      </c>
      <c r="K10" s="37">
        <v>10</v>
      </c>
      <c r="L10" s="31">
        <f>IF(J10&gt;38,38,J10)</f>
        <v>9.75</v>
      </c>
    </row>
    <row r="11" spans="1:12" ht="12.75">
      <c r="A11" s="30">
        <v>8</v>
      </c>
      <c r="B11" s="30">
        <v>21257</v>
      </c>
      <c r="C11" s="30" t="s">
        <v>32</v>
      </c>
      <c r="D11" s="30" t="s">
        <v>19</v>
      </c>
      <c r="E11" s="37">
        <v>180</v>
      </c>
      <c r="F11" s="30">
        <f t="shared" si="0"/>
        <v>90</v>
      </c>
      <c r="G11" s="30">
        <v>1210</v>
      </c>
      <c r="H11" s="30">
        <f t="shared" si="1"/>
        <v>1300</v>
      </c>
      <c r="I11" s="30"/>
      <c r="J11" s="31">
        <f t="shared" si="2"/>
        <v>15</v>
      </c>
      <c r="K11" s="37">
        <v>15</v>
      </c>
      <c r="L11" s="31">
        <f>IF(J11&lt;0,0,J11)</f>
        <v>15</v>
      </c>
    </row>
    <row r="12" spans="1:12" ht="12.75">
      <c r="A12" s="30">
        <v>9</v>
      </c>
      <c r="B12" s="30">
        <v>21960</v>
      </c>
      <c r="C12" s="30" t="s">
        <v>154</v>
      </c>
      <c r="D12" s="30" t="s">
        <v>57</v>
      </c>
      <c r="E12" s="30">
        <v>176</v>
      </c>
      <c r="F12" s="30">
        <f t="shared" si="0"/>
        <v>108</v>
      </c>
      <c r="G12" s="30">
        <v>1185</v>
      </c>
      <c r="H12" s="30">
        <f t="shared" si="1"/>
        <v>1293</v>
      </c>
      <c r="I12" s="30"/>
      <c r="J12" s="31">
        <f t="shared" si="2"/>
        <v>18</v>
      </c>
      <c r="K12" s="37">
        <v>18</v>
      </c>
      <c r="L12" s="31">
        <f>IF(J12&gt;38,38,J12)</f>
        <v>18</v>
      </c>
    </row>
    <row r="13" spans="1:12" ht="12.75">
      <c r="A13" s="30">
        <v>10</v>
      </c>
      <c r="B13" s="30">
        <v>21704</v>
      </c>
      <c r="C13" s="30" t="s">
        <v>168</v>
      </c>
      <c r="D13" s="30" t="s">
        <v>24</v>
      </c>
      <c r="E13" s="30">
        <v>175</v>
      </c>
      <c r="F13" s="30">
        <f t="shared" si="0"/>
        <v>114</v>
      </c>
      <c r="G13" s="30">
        <v>1170</v>
      </c>
      <c r="H13" s="30">
        <f t="shared" si="1"/>
        <v>1284</v>
      </c>
      <c r="I13" s="30"/>
      <c r="J13" s="31">
        <f t="shared" si="2"/>
        <v>18.75</v>
      </c>
      <c r="K13" s="37">
        <v>19</v>
      </c>
      <c r="L13" s="31">
        <f>IF(J13&gt;38,38,J13)</f>
        <v>18.75</v>
      </c>
    </row>
    <row r="14" spans="1:12" ht="12.75">
      <c r="A14" s="30">
        <v>11</v>
      </c>
      <c r="B14" s="30">
        <v>22264</v>
      </c>
      <c r="C14" s="30" t="s">
        <v>184</v>
      </c>
      <c r="D14" s="30" t="s">
        <v>24</v>
      </c>
      <c r="E14" s="37">
        <v>201</v>
      </c>
      <c r="F14" s="30">
        <f t="shared" si="0"/>
        <v>0</v>
      </c>
      <c r="G14" s="30">
        <v>1281</v>
      </c>
      <c r="H14" s="30">
        <f t="shared" si="1"/>
        <v>1281</v>
      </c>
      <c r="I14" s="30"/>
      <c r="J14" s="31">
        <f t="shared" si="2"/>
        <v>-0.75</v>
      </c>
      <c r="K14" s="37">
        <v>0</v>
      </c>
      <c r="L14" s="31">
        <f>IF(J14&gt;38,38,J14)</f>
        <v>-0.75</v>
      </c>
    </row>
    <row r="15" spans="1:12" ht="12.75">
      <c r="A15" s="30">
        <v>12</v>
      </c>
      <c r="B15" s="30">
        <v>17116</v>
      </c>
      <c r="C15" s="30" t="s">
        <v>30</v>
      </c>
      <c r="D15" s="30" t="s">
        <v>17</v>
      </c>
      <c r="E15" s="37">
        <v>203</v>
      </c>
      <c r="F15" s="30">
        <f t="shared" si="0"/>
        <v>0</v>
      </c>
      <c r="G15" s="30">
        <v>1278</v>
      </c>
      <c r="H15" s="30">
        <f t="shared" si="1"/>
        <v>1278</v>
      </c>
      <c r="I15" s="30"/>
      <c r="J15" s="31">
        <f t="shared" si="2"/>
        <v>-2.25</v>
      </c>
      <c r="K15" s="37">
        <v>0</v>
      </c>
      <c r="L15" s="31">
        <f>IF(J15&lt;0,0,J15)</f>
        <v>0</v>
      </c>
    </row>
    <row r="16" spans="1:12" ht="12.75">
      <c r="A16" s="30">
        <v>13</v>
      </c>
      <c r="B16">
        <v>23451</v>
      </c>
      <c r="C16" s="37" t="s">
        <v>356</v>
      </c>
      <c r="D16" t="s">
        <v>24</v>
      </c>
      <c r="E16" s="37">
        <v>186</v>
      </c>
      <c r="F16" s="30">
        <f t="shared" si="0"/>
        <v>66</v>
      </c>
      <c r="G16" s="26">
        <v>1200</v>
      </c>
      <c r="H16" s="30">
        <f t="shared" si="1"/>
        <v>1266</v>
      </c>
      <c r="I16" s="30"/>
      <c r="J16" s="31">
        <f t="shared" si="2"/>
        <v>10.5</v>
      </c>
      <c r="K16" s="37">
        <v>11</v>
      </c>
      <c r="L16" s="31">
        <f>IF(J16&lt;0,0,J16)</f>
        <v>10.5</v>
      </c>
    </row>
    <row r="17" spans="1:12" ht="12.75">
      <c r="A17" s="30">
        <v>14</v>
      </c>
      <c r="B17" s="30">
        <v>17279</v>
      </c>
      <c r="C17" s="30" t="s">
        <v>250</v>
      </c>
      <c r="D17" s="30" t="s">
        <v>57</v>
      </c>
      <c r="E17" s="37">
        <v>195</v>
      </c>
      <c r="F17" s="30">
        <f t="shared" si="0"/>
        <v>24</v>
      </c>
      <c r="G17" s="30">
        <v>1237</v>
      </c>
      <c r="H17" s="30">
        <f t="shared" si="1"/>
        <v>1261</v>
      </c>
      <c r="I17" s="30"/>
      <c r="J17" s="31">
        <f t="shared" si="2"/>
        <v>3.75</v>
      </c>
      <c r="K17" s="30">
        <v>4</v>
      </c>
      <c r="L17" s="31">
        <f>IF(J17&lt;0,0,J17)</f>
        <v>3.75</v>
      </c>
    </row>
    <row r="18" spans="1:12" ht="12.75">
      <c r="A18" s="30">
        <v>15</v>
      </c>
      <c r="B18" s="37">
        <v>23274</v>
      </c>
      <c r="C18" s="37" t="s">
        <v>342</v>
      </c>
      <c r="D18" s="37" t="s">
        <v>19</v>
      </c>
      <c r="E18" s="37">
        <v>189</v>
      </c>
      <c r="F18" s="30">
        <f t="shared" si="0"/>
        <v>48</v>
      </c>
      <c r="G18" s="30">
        <v>1206</v>
      </c>
      <c r="H18" s="30">
        <f t="shared" si="1"/>
        <v>1254</v>
      </c>
      <c r="I18" s="30"/>
      <c r="J18" s="31">
        <f t="shared" si="2"/>
        <v>8.25</v>
      </c>
      <c r="K18" s="37">
        <v>8</v>
      </c>
      <c r="L18" s="31">
        <f>IF(J18&gt;38,38,J18)</f>
        <v>8.25</v>
      </c>
    </row>
    <row r="19" spans="1:12" ht="12.75">
      <c r="A19" s="30">
        <v>16</v>
      </c>
      <c r="B19" s="30">
        <v>21087</v>
      </c>
      <c r="C19" s="30" t="s">
        <v>29</v>
      </c>
      <c r="D19" s="30" t="s">
        <v>24</v>
      </c>
      <c r="E19" s="37">
        <v>179</v>
      </c>
      <c r="F19" s="30">
        <f t="shared" si="0"/>
        <v>96</v>
      </c>
      <c r="G19" s="26">
        <v>1158</v>
      </c>
      <c r="H19" s="30">
        <f t="shared" si="1"/>
        <v>1254</v>
      </c>
      <c r="I19" s="30"/>
      <c r="J19" s="31">
        <f t="shared" si="2"/>
        <v>15.75</v>
      </c>
      <c r="K19" s="37">
        <v>16</v>
      </c>
      <c r="L19" s="31">
        <f>IF(J19&lt;0,0,J19)</f>
        <v>15.75</v>
      </c>
    </row>
    <row r="20" spans="1:12" ht="12.75">
      <c r="A20" s="30">
        <v>17</v>
      </c>
      <c r="B20" s="30">
        <v>21088</v>
      </c>
      <c r="C20" s="30" t="s">
        <v>26</v>
      </c>
      <c r="D20" s="30" t="s">
        <v>24</v>
      </c>
      <c r="E20" s="37">
        <v>189</v>
      </c>
      <c r="F20" s="30">
        <f t="shared" si="0"/>
        <v>48</v>
      </c>
      <c r="G20" s="26">
        <v>1202</v>
      </c>
      <c r="H20" s="30">
        <f t="shared" si="1"/>
        <v>1250</v>
      </c>
      <c r="I20" s="30"/>
      <c r="J20" s="31">
        <f t="shared" si="2"/>
        <v>8.25</v>
      </c>
      <c r="K20" s="37">
        <v>8</v>
      </c>
      <c r="L20" s="31">
        <f>IF(J20&lt;0,0,J20)</f>
        <v>8.25</v>
      </c>
    </row>
    <row r="21" spans="1:12" ht="12.75">
      <c r="A21" s="30">
        <v>18</v>
      </c>
      <c r="B21" s="30">
        <v>17178</v>
      </c>
      <c r="C21" s="30" t="s">
        <v>251</v>
      </c>
      <c r="D21" s="30" t="s">
        <v>57</v>
      </c>
      <c r="E21" s="37">
        <v>173</v>
      </c>
      <c r="F21" s="30">
        <f t="shared" si="0"/>
        <v>120</v>
      </c>
      <c r="G21" s="30">
        <v>1120</v>
      </c>
      <c r="H21" s="30">
        <f t="shared" si="1"/>
        <v>1240</v>
      </c>
      <c r="I21" s="30"/>
      <c r="J21" s="31">
        <f t="shared" si="2"/>
        <v>20.25</v>
      </c>
      <c r="K21" s="37">
        <v>20</v>
      </c>
      <c r="L21" s="31">
        <f>IF(J21&gt;38,38,J21)</f>
        <v>20.25</v>
      </c>
    </row>
    <row r="22" spans="1:12" ht="12.75">
      <c r="A22" s="30">
        <v>19</v>
      </c>
      <c r="B22" s="30">
        <v>22286</v>
      </c>
      <c r="C22" s="30" t="s">
        <v>145</v>
      </c>
      <c r="D22" s="30" t="s">
        <v>57</v>
      </c>
      <c r="E22" s="37">
        <v>176</v>
      </c>
      <c r="F22" s="30">
        <f t="shared" si="0"/>
        <v>108</v>
      </c>
      <c r="G22" s="26">
        <v>1130</v>
      </c>
      <c r="H22" s="30">
        <f t="shared" si="1"/>
        <v>1238</v>
      </c>
      <c r="I22" s="30"/>
      <c r="J22" s="31">
        <f t="shared" si="2"/>
        <v>18</v>
      </c>
      <c r="K22" s="37">
        <v>18</v>
      </c>
      <c r="L22" s="31">
        <f>IF(J22&gt;38,38,J22)</f>
        <v>18</v>
      </c>
    </row>
    <row r="23" spans="1:12" ht="12.75">
      <c r="A23" s="30">
        <v>20</v>
      </c>
      <c r="B23" s="26">
        <v>1058</v>
      </c>
      <c r="C23" s="26" t="s">
        <v>40</v>
      </c>
      <c r="D23" s="26" t="s">
        <v>24</v>
      </c>
      <c r="E23" s="26">
        <v>190</v>
      </c>
      <c r="F23" s="30">
        <f t="shared" si="0"/>
        <v>48</v>
      </c>
      <c r="G23" s="26">
        <v>1185</v>
      </c>
      <c r="H23" s="26">
        <f t="shared" si="1"/>
        <v>1233</v>
      </c>
      <c r="I23" s="26"/>
      <c r="J23" s="27">
        <f t="shared" si="2"/>
        <v>7.5</v>
      </c>
      <c r="K23" s="37">
        <v>8</v>
      </c>
      <c r="L23" s="27">
        <f>IF(J23&gt;38,38,J23)</f>
        <v>7.5</v>
      </c>
    </row>
    <row r="24" spans="1:12" ht="12.75">
      <c r="A24" s="30">
        <v>21</v>
      </c>
      <c r="B24" s="30">
        <v>22262</v>
      </c>
      <c r="C24" s="30" t="s">
        <v>46</v>
      </c>
      <c r="D24" s="30" t="s">
        <v>24</v>
      </c>
      <c r="E24" s="37">
        <v>197</v>
      </c>
      <c r="F24" s="30">
        <f t="shared" si="0"/>
        <v>12</v>
      </c>
      <c r="G24" s="30">
        <v>1191</v>
      </c>
      <c r="H24" s="30">
        <f t="shared" si="1"/>
        <v>1203</v>
      </c>
      <c r="I24" s="30" t="s">
        <v>297</v>
      </c>
      <c r="J24" s="31">
        <f t="shared" si="2"/>
        <v>2.25</v>
      </c>
      <c r="K24" s="30">
        <v>2</v>
      </c>
      <c r="L24" s="31">
        <f>IF(J24&gt;38,38,J24)</f>
        <v>2.25</v>
      </c>
    </row>
    <row r="25" spans="1:12" ht="12.75">
      <c r="A25" s="30">
        <v>22</v>
      </c>
      <c r="B25" s="37">
        <v>23486</v>
      </c>
      <c r="C25" s="37" t="s">
        <v>363</v>
      </c>
      <c r="D25" s="37" t="s">
        <v>57</v>
      </c>
      <c r="E25" s="37">
        <v>169</v>
      </c>
      <c r="F25" s="30">
        <f t="shared" si="0"/>
        <v>138</v>
      </c>
      <c r="G25" s="37">
        <v>1059</v>
      </c>
      <c r="H25" s="30">
        <f t="shared" si="1"/>
        <v>1197</v>
      </c>
      <c r="I25" s="30"/>
      <c r="J25" s="31">
        <f t="shared" si="2"/>
        <v>23.25</v>
      </c>
      <c r="K25" s="37">
        <v>23</v>
      </c>
      <c r="L25" s="31">
        <f>IF(J25&gt;38,38,J25)</f>
        <v>23.25</v>
      </c>
    </row>
    <row r="26" spans="1:12" ht="12.75">
      <c r="A26" s="30">
        <v>23</v>
      </c>
      <c r="B26" s="30">
        <v>17179</v>
      </c>
      <c r="C26" s="30" t="s">
        <v>248</v>
      </c>
      <c r="D26" s="30" t="s">
        <v>57</v>
      </c>
      <c r="E26" s="37">
        <v>190</v>
      </c>
      <c r="F26" s="30">
        <f t="shared" si="0"/>
        <v>48</v>
      </c>
      <c r="G26" s="30">
        <v>1136</v>
      </c>
      <c r="H26" s="30">
        <f t="shared" si="1"/>
        <v>1184</v>
      </c>
      <c r="I26" s="30"/>
      <c r="J26" s="31">
        <f t="shared" si="2"/>
        <v>7.5</v>
      </c>
      <c r="K26" s="37">
        <v>8</v>
      </c>
      <c r="L26" s="31">
        <f>IF(J26&lt;0,0,J26)</f>
        <v>7.5</v>
      </c>
    </row>
    <row r="27" spans="1:12" ht="12.75">
      <c r="A27" s="30">
        <v>24</v>
      </c>
      <c r="B27" s="30">
        <v>17226</v>
      </c>
      <c r="C27" s="30" t="s">
        <v>152</v>
      </c>
      <c r="D27" s="30" t="s">
        <v>12</v>
      </c>
      <c r="E27" s="37">
        <v>186</v>
      </c>
      <c r="F27" s="30">
        <f t="shared" si="0"/>
        <v>66</v>
      </c>
      <c r="G27" s="30">
        <v>1116</v>
      </c>
      <c r="H27" s="30">
        <f t="shared" si="1"/>
        <v>1182</v>
      </c>
      <c r="I27" s="30"/>
      <c r="J27" s="31">
        <f t="shared" si="2"/>
        <v>10.5</v>
      </c>
      <c r="K27" s="37">
        <v>11</v>
      </c>
      <c r="L27" s="31">
        <f>IF(J27&lt;0,0,J27)</f>
        <v>10.5</v>
      </c>
    </row>
    <row r="28" spans="1:12" ht="12.75">
      <c r="A28" s="30">
        <v>25</v>
      </c>
      <c r="B28" s="30">
        <v>17157</v>
      </c>
      <c r="C28" s="30" t="s">
        <v>260</v>
      </c>
      <c r="D28" t="s">
        <v>12</v>
      </c>
      <c r="E28" s="37">
        <v>200</v>
      </c>
      <c r="F28" s="30">
        <f t="shared" si="0"/>
        <v>0</v>
      </c>
      <c r="G28" s="30">
        <v>1079</v>
      </c>
      <c r="H28" s="30">
        <f t="shared" si="1"/>
        <v>1079</v>
      </c>
      <c r="I28" s="30"/>
      <c r="J28" s="31">
        <f t="shared" si="2"/>
        <v>0</v>
      </c>
      <c r="K28" s="37">
        <v>0</v>
      </c>
      <c r="L28" s="31">
        <f>IF(J28&lt;0,0,J28)</f>
        <v>0</v>
      </c>
    </row>
    <row r="29" spans="1:12" ht="12.75">
      <c r="A29" s="30"/>
      <c r="B29" s="30"/>
      <c r="C29" s="30"/>
      <c r="D29" s="30"/>
      <c r="E29" s="37"/>
      <c r="F29" s="30"/>
      <c r="G29" s="30"/>
      <c r="H29" s="30"/>
      <c r="I29" s="30"/>
      <c r="J29" s="31"/>
      <c r="K29" s="37"/>
      <c r="L29" s="31"/>
    </row>
    <row r="30" spans="1:12" ht="12.75">
      <c r="A30" s="30"/>
      <c r="B30" s="30"/>
      <c r="C30" s="30"/>
      <c r="D30" s="30"/>
      <c r="E30" s="37"/>
      <c r="F30" s="30"/>
      <c r="G30" s="30"/>
      <c r="H30" s="30"/>
      <c r="I30" s="30"/>
      <c r="J30" s="31"/>
      <c r="K30" s="37"/>
      <c r="L30" s="31"/>
    </row>
    <row r="31" spans="1:12" ht="12.75">
      <c r="A31" s="30"/>
      <c r="B31" s="30"/>
      <c r="C31" s="30"/>
      <c r="D31" s="30"/>
      <c r="E31" s="37"/>
      <c r="F31" s="30"/>
      <c r="G31" s="30"/>
      <c r="H31" s="30"/>
      <c r="I31" s="30"/>
      <c r="J31" s="31"/>
      <c r="K31" s="37"/>
      <c r="L31" s="31"/>
    </row>
    <row r="32" spans="1:12" ht="12.75">
      <c r="A32" s="30"/>
      <c r="B32" s="30"/>
      <c r="C32" s="30"/>
      <c r="D32" s="30"/>
      <c r="E32" s="37"/>
      <c r="F32" s="30"/>
      <c r="G32" s="37"/>
      <c r="H32" s="30"/>
      <c r="I32" s="30"/>
      <c r="J32" s="31"/>
      <c r="K32" s="37"/>
      <c r="L32" s="31"/>
    </row>
    <row r="33" spans="1:12" ht="12.75">
      <c r="A33" s="30"/>
      <c r="B33" s="30"/>
      <c r="C33" s="30"/>
      <c r="D33" s="30"/>
      <c r="E33" s="37"/>
      <c r="F33" s="30"/>
      <c r="G33" s="30"/>
      <c r="H33" s="30"/>
      <c r="I33" s="30"/>
      <c r="J33" s="31"/>
      <c r="K33" s="37"/>
      <c r="L33" s="31"/>
    </row>
    <row r="34" spans="1:12" ht="12.75">
      <c r="A34" s="30"/>
      <c r="B34" s="30"/>
      <c r="C34" s="30"/>
      <c r="D34" s="30"/>
      <c r="E34" s="37"/>
      <c r="F34" s="30"/>
      <c r="G34" s="30"/>
      <c r="H34" s="30"/>
      <c r="I34" s="30"/>
      <c r="J34" s="31"/>
      <c r="K34" s="37"/>
      <c r="L34" s="31"/>
    </row>
    <row r="35" spans="1:12" ht="12.75">
      <c r="A35" s="30"/>
      <c r="B35" s="30"/>
      <c r="C35" s="30"/>
      <c r="D35" s="30"/>
      <c r="E35" s="37"/>
      <c r="F35" s="30"/>
      <c r="G35" s="30"/>
      <c r="H35" s="30"/>
      <c r="I35" s="30"/>
      <c r="J35" s="31"/>
      <c r="K35" s="37"/>
      <c r="L35" s="31"/>
    </row>
    <row r="36" spans="1:12" ht="12.75">
      <c r="A36" s="30"/>
      <c r="B36" s="30"/>
      <c r="C36" s="30"/>
      <c r="D36" s="30"/>
      <c r="E36" s="37"/>
      <c r="F36" s="30"/>
      <c r="G36" s="30"/>
      <c r="H36" s="30"/>
      <c r="I36" s="30"/>
      <c r="J36" s="31"/>
      <c r="K36" s="37"/>
      <c r="L36" s="31"/>
    </row>
    <row r="37" spans="1:12" ht="12.75">
      <c r="A37" s="30"/>
      <c r="B37" s="30"/>
      <c r="C37" s="30"/>
      <c r="D37" s="30"/>
      <c r="E37" s="37"/>
      <c r="F37" s="30"/>
      <c r="G37" s="30"/>
      <c r="H37" s="30"/>
      <c r="I37" s="30"/>
      <c r="J37" s="31"/>
      <c r="K37" s="37"/>
      <c r="L37" s="31"/>
    </row>
    <row r="38" spans="1:12" ht="12.75">
      <c r="A38" s="30"/>
      <c r="B38" s="30"/>
      <c r="C38" s="30"/>
      <c r="D38" s="30"/>
      <c r="E38" s="37"/>
      <c r="F38" s="30"/>
      <c r="G38" s="30"/>
      <c r="H38" s="30"/>
      <c r="I38" s="30"/>
      <c r="J38" s="31"/>
      <c r="K38" s="37"/>
      <c r="L38" s="31"/>
    </row>
    <row r="39" spans="1:12" ht="12.75">
      <c r="A39" s="30"/>
      <c r="B39" s="30"/>
      <c r="C39" s="30"/>
      <c r="D39" s="30"/>
      <c r="E39" s="37"/>
      <c r="F39" s="30"/>
      <c r="G39" s="30"/>
      <c r="H39" s="30"/>
      <c r="I39" s="30"/>
      <c r="J39" s="31"/>
      <c r="K39" s="37"/>
      <c r="L39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8515625" style="0" customWidth="1"/>
    <col min="2" max="2" width="9.140625" style="0" customWidth="1"/>
    <col min="3" max="3" width="21.421875" style="0" customWidth="1"/>
    <col min="4" max="4" width="12.7109375" style="0" customWidth="1"/>
    <col min="5" max="5" width="11.28125" style="0" customWidth="1"/>
    <col min="6" max="6" width="9.140625" style="0" customWidth="1"/>
    <col min="7" max="7" width="7.57421875" style="0" customWidth="1"/>
    <col min="8" max="8" width="9.140625" style="0" customWidth="1"/>
    <col min="9" max="9" width="3.57421875" style="0" customWidth="1"/>
    <col min="10" max="10" width="8.28125" style="0" customWidth="1"/>
  </cols>
  <sheetData>
    <row r="1" ht="20.25">
      <c r="A1" s="5" t="s">
        <v>390</v>
      </c>
    </row>
    <row r="3" spans="1:5" ht="12.75">
      <c r="A3" t="s">
        <v>338</v>
      </c>
      <c r="D3" s="58" t="s">
        <v>497</v>
      </c>
      <c r="E3" s="41"/>
    </row>
    <row r="4" spans="1:13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J4" t="s">
        <v>298</v>
      </c>
      <c r="K4" t="s">
        <v>8</v>
      </c>
      <c r="L4" t="s">
        <v>9</v>
      </c>
      <c r="M4" t="s">
        <v>10</v>
      </c>
    </row>
    <row r="5" spans="1:14" ht="12.75">
      <c r="A5" s="30">
        <v>1</v>
      </c>
      <c r="B5" s="37">
        <v>24732</v>
      </c>
      <c r="C5" s="37" t="s">
        <v>477</v>
      </c>
      <c r="D5" s="37" t="s">
        <v>19</v>
      </c>
      <c r="E5" s="37"/>
      <c r="F5" s="30">
        <f aca="true" t="shared" si="0" ref="F5:F47">L5*6</f>
        <v>228</v>
      </c>
      <c r="G5" s="30">
        <v>1437</v>
      </c>
      <c r="H5" s="30">
        <f aca="true" t="shared" si="1" ref="H5:H47">F5+G5</f>
        <v>1665</v>
      </c>
      <c r="I5" s="26" t="s">
        <v>425</v>
      </c>
      <c r="J5" s="26" t="s">
        <v>297</v>
      </c>
      <c r="K5" s="31">
        <f aca="true" t="shared" si="2" ref="K5:K47">(200-E5)*(75/100)</f>
        <v>150</v>
      </c>
      <c r="L5" s="37">
        <v>38</v>
      </c>
      <c r="M5" s="31">
        <f>IF(K5&gt;38,38,K5)</f>
        <v>38</v>
      </c>
      <c r="N5" s="26"/>
    </row>
    <row r="6" spans="1:14" ht="12.75">
      <c r="A6" s="30">
        <v>2</v>
      </c>
      <c r="B6" s="30">
        <v>22815</v>
      </c>
      <c r="C6" s="30" t="s">
        <v>264</v>
      </c>
      <c r="D6" s="30" t="s">
        <v>14</v>
      </c>
      <c r="E6" s="37">
        <v>198</v>
      </c>
      <c r="F6" s="30">
        <f t="shared" si="0"/>
        <v>12</v>
      </c>
      <c r="G6" s="30">
        <v>1490</v>
      </c>
      <c r="H6" s="30">
        <f t="shared" si="1"/>
        <v>1502</v>
      </c>
      <c r="I6" s="26" t="s">
        <v>383</v>
      </c>
      <c r="J6" s="30"/>
      <c r="K6" s="31">
        <f t="shared" si="2"/>
        <v>1.5</v>
      </c>
      <c r="L6" s="37">
        <v>2</v>
      </c>
      <c r="M6" s="31">
        <f>IF(K6&lt;0,0,K6)</f>
        <v>1.5</v>
      </c>
      <c r="N6" s="26"/>
    </row>
    <row r="7" spans="1:14" ht="12.75">
      <c r="A7" s="30">
        <v>3</v>
      </c>
      <c r="B7" s="30">
        <v>22292</v>
      </c>
      <c r="C7" s="30" t="s">
        <v>23</v>
      </c>
      <c r="D7" s="30" t="s">
        <v>24</v>
      </c>
      <c r="E7" s="37">
        <v>221</v>
      </c>
      <c r="F7" s="30">
        <f t="shared" si="0"/>
        <v>0</v>
      </c>
      <c r="G7" s="30">
        <v>1483</v>
      </c>
      <c r="H7" s="30">
        <f t="shared" si="1"/>
        <v>1483</v>
      </c>
      <c r="I7" s="26" t="s">
        <v>383</v>
      </c>
      <c r="J7" s="30"/>
      <c r="K7" s="31">
        <f t="shared" si="2"/>
        <v>-15.75</v>
      </c>
      <c r="L7" s="37">
        <v>0</v>
      </c>
      <c r="M7" s="31">
        <f>IF(K7&lt;0,0,K7)</f>
        <v>0</v>
      </c>
      <c r="N7" s="26"/>
    </row>
    <row r="8" spans="1:14" ht="12.75">
      <c r="A8" s="30">
        <v>4</v>
      </c>
      <c r="B8" s="30">
        <v>22263</v>
      </c>
      <c r="C8" s="30" t="s">
        <v>227</v>
      </c>
      <c r="D8" s="30" t="s">
        <v>24</v>
      </c>
      <c r="E8" s="37">
        <v>206</v>
      </c>
      <c r="F8" s="30">
        <f t="shared" si="0"/>
        <v>0</v>
      </c>
      <c r="G8" s="30">
        <v>1478</v>
      </c>
      <c r="H8" s="30">
        <f t="shared" si="1"/>
        <v>1478</v>
      </c>
      <c r="I8" s="26" t="s">
        <v>383</v>
      </c>
      <c r="J8" s="30"/>
      <c r="K8" s="31">
        <f t="shared" si="2"/>
        <v>-4.5</v>
      </c>
      <c r="L8" s="37">
        <v>0</v>
      </c>
      <c r="M8" s="31">
        <f>IF(K8&lt;0,0,K8)</f>
        <v>0</v>
      </c>
      <c r="N8" s="26"/>
    </row>
    <row r="9" spans="1:14" ht="12.75">
      <c r="A9" s="30">
        <v>5</v>
      </c>
      <c r="B9" s="30">
        <v>21665</v>
      </c>
      <c r="C9" s="30" t="s">
        <v>33</v>
      </c>
      <c r="D9" t="s">
        <v>12</v>
      </c>
      <c r="E9" s="37">
        <v>212</v>
      </c>
      <c r="F9" s="30">
        <f t="shared" si="0"/>
        <v>0</v>
      </c>
      <c r="G9" s="26">
        <v>1464</v>
      </c>
      <c r="H9" s="30">
        <f t="shared" si="1"/>
        <v>1464</v>
      </c>
      <c r="I9" s="26" t="s">
        <v>383</v>
      </c>
      <c r="J9" s="30"/>
      <c r="K9" s="31">
        <f t="shared" si="2"/>
        <v>-9</v>
      </c>
      <c r="L9" s="37">
        <v>0</v>
      </c>
      <c r="M9" s="31">
        <f>IF(K9&lt;0,0,K9)</f>
        <v>0</v>
      </c>
      <c r="N9" s="26"/>
    </row>
    <row r="10" spans="1:14" ht="12.75">
      <c r="A10" s="30">
        <v>6</v>
      </c>
      <c r="B10" s="30">
        <v>21704</v>
      </c>
      <c r="C10" s="30" t="s">
        <v>168</v>
      </c>
      <c r="D10" s="30" t="s">
        <v>24</v>
      </c>
      <c r="E10" s="30">
        <v>175</v>
      </c>
      <c r="F10" s="30">
        <f t="shared" si="0"/>
        <v>114</v>
      </c>
      <c r="G10" s="30">
        <v>1349</v>
      </c>
      <c r="H10" s="30">
        <f t="shared" si="1"/>
        <v>1463</v>
      </c>
      <c r="I10" s="26" t="s">
        <v>383</v>
      </c>
      <c r="J10" s="30"/>
      <c r="K10" s="31">
        <f t="shared" si="2"/>
        <v>18.75</v>
      </c>
      <c r="L10" s="37">
        <v>19</v>
      </c>
      <c r="M10" s="31">
        <f>IF(K10&gt;38,38,K10)</f>
        <v>18.75</v>
      </c>
      <c r="N10" s="30"/>
    </row>
    <row r="11" spans="1:14" ht="12.75">
      <c r="A11" s="30">
        <v>7</v>
      </c>
      <c r="B11" s="30">
        <v>17147</v>
      </c>
      <c r="C11" s="30" t="s">
        <v>11</v>
      </c>
      <c r="D11" s="30" t="s">
        <v>12</v>
      </c>
      <c r="E11" s="37">
        <v>225</v>
      </c>
      <c r="F11" s="30">
        <f t="shared" si="0"/>
        <v>0</v>
      </c>
      <c r="G11" s="26">
        <v>1462</v>
      </c>
      <c r="H11" s="30">
        <f t="shared" si="1"/>
        <v>1462</v>
      </c>
      <c r="I11" s="26" t="s">
        <v>383</v>
      </c>
      <c r="J11" s="30"/>
      <c r="K11" s="31">
        <f t="shared" si="2"/>
        <v>-18.75</v>
      </c>
      <c r="L11" s="37">
        <v>0</v>
      </c>
      <c r="M11" s="31">
        <f>IF(K11&gt;38,38,K11)</f>
        <v>-18.75</v>
      </c>
      <c r="N11" s="30"/>
    </row>
    <row r="12" spans="1:14" ht="12.75">
      <c r="A12" s="30">
        <v>8</v>
      </c>
      <c r="B12" s="30">
        <v>22575</v>
      </c>
      <c r="C12" s="26" t="s">
        <v>382</v>
      </c>
      <c r="D12" s="30" t="s">
        <v>12</v>
      </c>
      <c r="E12" s="37">
        <v>225</v>
      </c>
      <c r="F12" s="30">
        <f t="shared" si="0"/>
        <v>0</v>
      </c>
      <c r="G12" s="30">
        <v>1460</v>
      </c>
      <c r="H12" s="30">
        <f t="shared" si="1"/>
        <v>1460</v>
      </c>
      <c r="I12" s="26" t="s">
        <v>383</v>
      </c>
      <c r="J12" s="30"/>
      <c r="K12" s="31">
        <f t="shared" si="2"/>
        <v>-18.75</v>
      </c>
      <c r="L12" s="37">
        <v>0</v>
      </c>
      <c r="M12" s="31">
        <f>IF(K12&gt;38,38,K12)</f>
        <v>-18.75</v>
      </c>
      <c r="N12" s="30"/>
    </row>
    <row r="13" spans="1:14" ht="12.75">
      <c r="A13" s="30">
        <v>9</v>
      </c>
      <c r="B13">
        <v>23451</v>
      </c>
      <c r="C13" s="37" t="s">
        <v>356</v>
      </c>
      <c r="D13" t="s">
        <v>24</v>
      </c>
      <c r="E13" s="37">
        <v>186</v>
      </c>
      <c r="F13" s="30">
        <f t="shared" si="0"/>
        <v>66</v>
      </c>
      <c r="G13" s="26">
        <v>1389</v>
      </c>
      <c r="H13" s="30">
        <f t="shared" si="1"/>
        <v>1455</v>
      </c>
      <c r="I13" s="26" t="s">
        <v>383</v>
      </c>
      <c r="J13" s="30"/>
      <c r="K13" s="31">
        <f t="shared" si="2"/>
        <v>10.5</v>
      </c>
      <c r="L13" s="37">
        <v>11</v>
      </c>
      <c r="M13" s="31">
        <f>IF(K13&lt;0,0,K13)</f>
        <v>10.5</v>
      </c>
      <c r="N13" s="30"/>
    </row>
    <row r="14" spans="1:14" ht="12.75">
      <c r="A14" s="30">
        <v>10</v>
      </c>
      <c r="B14" s="30">
        <v>17154</v>
      </c>
      <c r="C14" s="37" t="s">
        <v>340</v>
      </c>
      <c r="D14" s="37" t="s">
        <v>12</v>
      </c>
      <c r="E14" s="37">
        <v>225</v>
      </c>
      <c r="F14" s="30">
        <f t="shared" si="0"/>
        <v>0</v>
      </c>
      <c r="G14" s="26">
        <v>1444</v>
      </c>
      <c r="H14" s="30">
        <f t="shared" si="1"/>
        <v>1444</v>
      </c>
      <c r="I14" s="26" t="s">
        <v>383</v>
      </c>
      <c r="J14" s="30"/>
      <c r="K14" s="31">
        <f t="shared" si="2"/>
        <v>-18.75</v>
      </c>
      <c r="L14" s="37">
        <v>0</v>
      </c>
      <c r="M14" s="31">
        <f>IF(K14&gt;38,38,K14)</f>
        <v>-18.75</v>
      </c>
      <c r="N14" s="30"/>
    </row>
    <row r="15" spans="1:14" ht="12.75">
      <c r="A15" s="30">
        <v>11</v>
      </c>
      <c r="B15" s="30">
        <v>17313</v>
      </c>
      <c r="C15" s="30" t="s">
        <v>43</v>
      </c>
      <c r="D15" s="30" t="s">
        <v>12</v>
      </c>
      <c r="E15" s="37">
        <v>204</v>
      </c>
      <c r="F15" s="30">
        <f t="shared" si="0"/>
        <v>0</v>
      </c>
      <c r="G15" s="26">
        <v>1439</v>
      </c>
      <c r="H15" s="30">
        <f t="shared" si="1"/>
        <v>1439</v>
      </c>
      <c r="I15" s="26" t="s">
        <v>383</v>
      </c>
      <c r="J15" s="30"/>
      <c r="K15" s="31">
        <f t="shared" si="2"/>
        <v>-3</v>
      </c>
      <c r="L15" s="37">
        <v>0</v>
      </c>
      <c r="M15" s="31">
        <f>IF(K15&lt;0,0,K15)</f>
        <v>0</v>
      </c>
      <c r="N15" s="30"/>
    </row>
    <row r="16" spans="1:14" ht="12.75">
      <c r="A16" s="30">
        <v>12</v>
      </c>
      <c r="B16" s="30">
        <v>17103</v>
      </c>
      <c r="C16" s="30" t="s">
        <v>21</v>
      </c>
      <c r="D16" s="30" t="s">
        <v>12</v>
      </c>
      <c r="E16" s="37">
        <v>211</v>
      </c>
      <c r="F16" s="30">
        <f t="shared" si="0"/>
        <v>0</v>
      </c>
      <c r="G16" s="26">
        <v>1436</v>
      </c>
      <c r="H16" s="30">
        <f t="shared" si="1"/>
        <v>1436</v>
      </c>
      <c r="I16" s="26" t="s">
        <v>383</v>
      </c>
      <c r="J16" s="30"/>
      <c r="K16" s="31">
        <f t="shared" si="2"/>
        <v>-8.25</v>
      </c>
      <c r="L16" s="37">
        <v>0</v>
      </c>
      <c r="M16" s="31">
        <f>IF(K16&gt;38,38,K16)</f>
        <v>-8.25</v>
      </c>
      <c r="N16" s="30"/>
    </row>
    <row r="17" spans="1:14" ht="12.75">
      <c r="A17" s="30">
        <v>13</v>
      </c>
      <c r="B17" s="30">
        <v>17199</v>
      </c>
      <c r="C17" s="30" t="s">
        <v>44</v>
      </c>
      <c r="D17" s="26" t="s">
        <v>24</v>
      </c>
      <c r="E17" s="37">
        <v>207</v>
      </c>
      <c r="F17" s="30">
        <f t="shared" si="0"/>
        <v>0</v>
      </c>
      <c r="G17" s="26">
        <v>1406</v>
      </c>
      <c r="H17" s="30">
        <f t="shared" si="1"/>
        <v>1406</v>
      </c>
      <c r="I17" s="26" t="s">
        <v>383</v>
      </c>
      <c r="J17" s="30"/>
      <c r="K17" s="31">
        <f t="shared" si="2"/>
        <v>-5.25</v>
      </c>
      <c r="L17" s="37">
        <v>0</v>
      </c>
      <c r="M17" s="31">
        <f>IF(K17&lt;0,0,K17)</f>
        <v>0</v>
      </c>
      <c r="N17" s="30"/>
    </row>
    <row r="18" spans="1:14" ht="12.75">
      <c r="A18" s="30">
        <v>14</v>
      </c>
      <c r="B18" s="30">
        <v>20573</v>
      </c>
      <c r="C18" s="30" t="s">
        <v>15</v>
      </c>
      <c r="D18" s="30" t="s">
        <v>12</v>
      </c>
      <c r="E18" s="37">
        <v>207</v>
      </c>
      <c r="F18" s="30">
        <f t="shared" si="0"/>
        <v>0</v>
      </c>
      <c r="G18" s="26">
        <v>1393</v>
      </c>
      <c r="H18" s="30">
        <f t="shared" si="1"/>
        <v>1393</v>
      </c>
      <c r="I18" s="26" t="s">
        <v>383</v>
      </c>
      <c r="J18" s="30"/>
      <c r="K18" s="31">
        <f t="shared" si="2"/>
        <v>-5.25</v>
      </c>
      <c r="L18" s="37">
        <v>0</v>
      </c>
      <c r="M18" s="31">
        <f>IF(K18&lt;0,0,K18)</f>
        <v>0</v>
      </c>
      <c r="N18" s="30"/>
    </row>
    <row r="19" spans="1:14" ht="12.75">
      <c r="A19" s="30">
        <v>15</v>
      </c>
      <c r="B19" s="30">
        <v>17157</v>
      </c>
      <c r="C19" s="30" t="s">
        <v>260</v>
      </c>
      <c r="D19" t="s">
        <v>12</v>
      </c>
      <c r="E19" s="37">
        <v>200</v>
      </c>
      <c r="F19" s="30">
        <f t="shared" si="0"/>
        <v>0</v>
      </c>
      <c r="G19" s="30">
        <v>1369</v>
      </c>
      <c r="H19" s="30">
        <f t="shared" si="1"/>
        <v>1369</v>
      </c>
      <c r="I19" s="26" t="s">
        <v>383</v>
      </c>
      <c r="J19" s="30"/>
      <c r="K19" s="31">
        <f t="shared" si="2"/>
        <v>0</v>
      </c>
      <c r="L19" s="37">
        <v>0</v>
      </c>
      <c r="M19" s="31">
        <f>IF(K19&lt;0,0,K19)</f>
        <v>0</v>
      </c>
      <c r="N19" s="30"/>
    </row>
    <row r="20" spans="1:14" ht="12.75">
      <c r="A20" s="30">
        <v>16</v>
      </c>
      <c r="B20" s="26">
        <v>20908</v>
      </c>
      <c r="C20" s="26" t="s">
        <v>194</v>
      </c>
      <c r="D20" s="26" t="s">
        <v>34</v>
      </c>
      <c r="E20" s="26">
        <v>187</v>
      </c>
      <c r="F20" s="26">
        <f t="shared" si="0"/>
        <v>60</v>
      </c>
      <c r="G20" s="30">
        <v>1300</v>
      </c>
      <c r="H20" s="26">
        <f t="shared" si="1"/>
        <v>1360</v>
      </c>
      <c r="I20" s="26" t="s">
        <v>383</v>
      </c>
      <c r="J20" s="30"/>
      <c r="K20" s="31">
        <f t="shared" si="2"/>
        <v>9.75</v>
      </c>
      <c r="L20" s="37">
        <v>10</v>
      </c>
      <c r="M20" s="31">
        <f>IF(K20&gt;38,38,K20)</f>
        <v>9.75</v>
      </c>
      <c r="N20" s="30"/>
    </row>
    <row r="21" spans="1:14" ht="12.75">
      <c r="A21" s="30">
        <v>17</v>
      </c>
      <c r="B21" s="37">
        <v>24001</v>
      </c>
      <c r="C21" s="37" t="s">
        <v>379</v>
      </c>
      <c r="D21" s="37" t="s">
        <v>19</v>
      </c>
      <c r="E21" s="37">
        <v>185</v>
      </c>
      <c r="F21" s="30">
        <f t="shared" si="0"/>
        <v>66</v>
      </c>
      <c r="G21" s="37">
        <v>1286</v>
      </c>
      <c r="H21" s="30">
        <f t="shared" si="1"/>
        <v>1352</v>
      </c>
      <c r="I21" s="26" t="s">
        <v>383</v>
      </c>
      <c r="J21" s="26" t="s">
        <v>297</v>
      </c>
      <c r="K21" s="31">
        <f t="shared" si="2"/>
        <v>11.25</v>
      </c>
      <c r="L21" s="37">
        <v>11</v>
      </c>
      <c r="M21" s="31">
        <f>IF(K21&gt;38,38,K21)</f>
        <v>11.25</v>
      </c>
      <c r="N21" s="30"/>
    </row>
    <row r="22" spans="1:14" ht="12.75">
      <c r="A22" s="30">
        <v>18</v>
      </c>
      <c r="B22" s="26">
        <v>1169</v>
      </c>
      <c r="C22" s="26" t="s">
        <v>22</v>
      </c>
      <c r="D22" t="s">
        <v>12</v>
      </c>
      <c r="E22" s="26">
        <v>198</v>
      </c>
      <c r="F22" s="30">
        <f t="shared" si="0"/>
        <v>12</v>
      </c>
      <c r="G22" s="26">
        <v>1338</v>
      </c>
      <c r="H22" s="26">
        <f t="shared" si="1"/>
        <v>1350</v>
      </c>
      <c r="I22" s="26" t="s">
        <v>383</v>
      </c>
      <c r="J22" s="26"/>
      <c r="K22" s="27">
        <f t="shared" si="2"/>
        <v>1.5</v>
      </c>
      <c r="L22" s="37">
        <v>2</v>
      </c>
      <c r="M22" s="27">
        <f>IF(K22&gt;38,38,K22)</f>
        <v>1.5</v>
      </c>
      <c r="N22" s="30"/>
    </row>
    <row r="23" spans="1:14" ht="12.75">
      <c r="A23" s="30">
        <v>19</v>
      </c>
      <c r="B23" s="30">
        <v>17279</v>
      </c>
      <c r="C23" s="30" t="s">
        <v>250</v>
      </c>
      <c r="D23" s="30" t="s">
        <v>57</v>
      </c>
      <c r="E23" s="37">
        <v>195</v>
      </c>
      <c r="F23" s="30">
        <f t="shared" si="0"/>
        <v>24</v>
      </c>
      <c r="G23" s="30">
        <v>1323</v>
      </c>
      <c r="H23" s="30">
        <f t="shared" si="1"/>
        <v>1347</v>
      </c>
      <c r="I23" s="26" t="s">
        <v>383</v>
      </c>
      <c r="J23" s="30"/>
      <c r="K23" s="31">
        <f t="shared" si="2"/>
        <v>3.75</v>
      </c>
      <c r="L23" s="30">
        <v>4</v>
      </c>
      <c r="M23" s="31">
        <f>IF(K23&lt;0,0,K23)</f>
        <v>3.75</v>
      </c>
      <c r="N23" s="30"/>
    </row>
    <row r="24" spans="1:14" ht="12.75">
      <c r="A24" s="30">
        <v>20</v>
      </c>
      <c r="B24" s="30">
        <v>17085</v>
      </c>
      <c r="C24" s="30" t="s">
        <v>37</v>
      </c>
      <c r="D24" s="30" t="s">
        <v>14</v>
      </c>
      <c r="E24" s="37">
        <v>178</v>
      </c>
      <c r="F24" s="30">
        <f t="shared" si="0"/>
        <v>102</v>
      </c>
      <c r="G24" s="30">
        <v>1241</v>
      </c>
      <c r="H24" s="30">
        <f t="shared" si="1"/>
        <v>1343</v>
      </c>
      <c r="I24" s="26" t="s">
        <v>383</v>
      </c>
      <c r="J24" s="30"/>
      <c r="K24" s="31">
        <f t="shared" si="2"/>
        <v>16.5</v>
      </c>
      <c r="L24" s="37">
        <v>17</v>
      </c>
      <c r="M24" s="31">
        <f>IF(K24&lt;0,0,K24)</f>
        <v>16.5</v>
      </c>
      <c r="N24" s="30"/>
    </row>
    <row r="25" spans="1:14" ht="12.75">
      <c r="A25" s="30">
        <v>21</v>
      </c>
      <c r="B25" s="37">
        <v>23274</v>
      </c>
      <c r="C25" s="37" t="s">
        <v>342</v>
      </c>
      <c r="D25" s="37" t="s">
        <v>19</v>
      </c>
      <c r="E25" s="37">
        <v>189</v>
      </c>
      <c r="F25" s="30">
        <f t="shared" si="0"/>
        <v>48</v>
      </c>
      <c r="G25" s="30">
        <v>1278</v>
      </c>
      <c r="H25" s="30">
        <f t="shared" si="1"/>
        <v>1326</v>
      </c>
      <c r="I25" s="26" t="s">
        <v>383</v>
      </c>
      <c r="J25" s="30"/>
      <c r="K25" s="31">
        <f t="shared" si="2"/>
        <v>8.25</v>
      </c>
      <c r="L25" s="37">
        <v>8</v>
      </c>
      <c r="M25" s="31">
        <f>IF(K25&gt;38,38,K25)</f>
        <v>8.25</v>
      </c>
      <c r="N25" s="30"/>
    </row>
    <row r="26" spans="1:14" ht="12.75">
      <c r="A26" s="30">
        <v>22</v>
      </c>
      <c r="B26" s="30">
        <v>21553</v>
      </c>
      <c r="C26" s="30" t="s">
        <v>200</v>
      </c>
      <c r="D26" s="30" t="s">
        <v>24</v>
      </c>
      <c r="E26" s="30">
        <v>184</v>
      </c>
      <c r="F26" s="30">
        <f t="shared" si="0"/>
        <v>72</v>
      </c>
      <c r="G26" s="30">
        <v>1236</v>
      </c>
      <c r="H26" s="30">
        <f t="shared" si="1"/>
        <v>1308</v>
      </c>
      <c r="I26" s="26" t="s">
        <v>383</v>
      </c>
      <c r="J26" s="30"/>
      <c r="K26" s="31">
        <f t="shared" si="2"/>
        <v>12</v>
      </c>
      <c r="L26" s="37">
        <v>12</v>
      </c>
      <c r="M26" s="31">
        <f>IF(K26&gt;38,38,K26)</f>
        <v>12</v>
      </c>
      <c r="N26" s="30"/>
    </row>
    <row r="27" spans="1:14" ht="12.75">
      <c r="A27" s="30">
        <v>23</v>
      </c>
      <c r="B27" s="30">
        <v>17161</v>
      </c>
      <c r="C27" s="30" t="s">
        <v>41</v>
      </c>
      <c r="D27" s="30" t="s">
        <v>14</v>
      </c>
      <c r="E27" s="37">
        <v>187</v>
      </c>
      <c r="F27" s="30">
        <f t="shared" si="0"/>
        <v>60</v>
      </c>
      <c r="G27" s="30">
        <v>1243</v>
      </c>
      <c r="H27" s="30">
        <f t="shared" si="1"/>
        <v>1303</v>
      </c>
      <c r="I27" s="26" t="s">
        <v>383</v>
      </c>
      <c r="J27" s="30"/>
      <c r="K27" s="31">
        <f t="shared" si="2"/>
        <v>9.75</v>
      </c>
      <c r="L27" s="37">
        <v>10</v>
      </c>
      <c r="M27" s="31">
        <f>IF(K27&gt;38,38,K27)</f>
        <v>9.75</v>
      </c>
      <c r="N27" s="30"/>
    </row>
    <row r="28" spans="1:14" ht="12.75">
      <c r="A28" s="30">
        <v>24</v>
      </c>
      <c r="B28" s="30">
        <v>21088</v>
      </c>
      <c r="C28" s="30" t="s">
        <v>26</v>
      </c>
      <c r="D28" s="30" t="s">
        <v>24</v>
      </c>
      <c r="E28" s="37">
        <v>189</v>
      </c>
      <c r="F28" s="30">
        <f t="shared" si="0"/>
        <v>48</v>
      </c>
      <c r="G28" s="26">
        <v>1251</v>
      </c>
      <c r="H28" s="30">
        <f t="shared" si="1"/>
        <v>1299</v>
      </c>
      <c r="I28" s="26" t="s">
        <v>383</v>
      </c>
      <c r="J28" s="30"/>
      <c r="K28" s="31">
        <f t="shared" si="2"/>
        <v>8.25</v>
      </c>
      <c r="L28" s="37">
        <v>8</v>
      </c>
      <c r="M28" s="31">
        <f>IF(K28&lt;0,0,K28)</f>
        <v>8.25</v>
      </c>
      <c r="N28" s="30"/>
    </row>
    <row r="29" spans="1:14" ht="12.75">
      <c r="A29" s="30">
        <v>25</v>
      </c>
      <c r="B29" s="30">
        <v>17038</v>
      </c>
      <c r="C29" s="30" t="s">
        <v>13</v>
      </c>
      <c r="D29" s="30" t="s">
        <v>12</v>
      </c>
      <c r="E29" s="37">
        <v>193</v>
      </c>
      <c r="F29" s="30">
        <f t="shared" si="0"/>
        <v>30</v>
      </c>
      <c r="G29" s="30">
        <v>1257</v>
      </c>
      <c r="H29" s="30">
        <f t="shared" si="1"/>
        <v>1287</v>
      </c>
      <c r="I29" s="26" t="s">
        <v>383</v>
      </c>
      <c r="J29" s="30"/>
      <c r="K29" s="31">
        <f t="shared" si="2"/>
        <v>5.25</v>
      </c>
      <c r="L29" s="37">
        <v>5</v>
      </c>
      <c r="M29" s="31">
        <f aca="true" t="shared" si="3" ref="M29:M34">IF(K29&gt;38,38,K29)</f>
        <v>5.25</v>
      </c>
      <c r="N29" s="30"/>
    </row>
    <row r="30" spans="1:14" ht="12.75">
      <c r="A30" s="30">
        <v>26</v>
      </c>
      <c r="B30" s="30">
        <v>21177</v>
      </c>
      <c r="C30" s="30" t="s">
        <v>233</v>
      </c>
      <c r="D30" s="30" t="s">
        <v>24</v>
      </c>
      <c r="E30" s="30">
        <v>188</v>
      </c>
      <c r="F30" s="30">
        <f t="shared" si="0"/>
        <v>54</v>
      </c>
      <c r="G30" s="30">
        <v>1228</v>
      </c>
      <c r="H30" s="30">
        <f t="shared" si="1"/>
        <v>1282</v>
      </c>
      <c r="I30" s="26" t="s">
        <v>383</v>
      </c>
      <c r="J30" s="30"/>
      <c r="K30" s="31">
        <f t="shared" si="2"/>
        <v>9</v>
      </c>
      <c r="L30" s="37">
        <v>9</v>
      </c>
      <c r="M30" s="31">
        <f t="shared" si="3"/>
        <v>9</v>
      </c>
      <c r="N30" s="30"/>
    </row>
    <row r="31" spans="1:14" ht="12.75">
      <c r="A31" s="30">
        <v>27</v>
      </c>
      <c r="B31" s="30">
        <v>22637</v>
      </c>
      <c r="C31" s="30" t="s">
        <v>150</v>
      </c>
      <c r="D31" s="30" t="s">
        <v>12</v>
      </c>
      <c r="E31" s="37">
        <v>192</v>
      </c>
      <c r="F31" s="30">
        <f t="shared" si="0"/>
        <v>36</v>
      </c>
      <c r="G31" s="30">
        <v>1245</v>
      </c>
      <c r="H31" s="30">
        <f t="shared" si="1"/>
        <v>1281</v>
      </c>
      <c r="I31" s="26" t="s">
        <v>383</v>
      </c>
      <c r="J31" s="30"/>
      <c r="K31" s="31">
        <f t="shared" si="2"/>
        <v>6</v>
      </c>
      <c r="L31" s="37">
        <v>6</v>
      </c>
      <c r="M31" s="31">
        <f t="shared" si="3"/>
        <v>6</v>
      </c>
      <c r="N31" s="30"/>
    </row>
    <row r="32" spans="1:14" ht="12.75">
      <c r="A32" s="30">
        <v>28</v>
      </c>
      <c r="B32" s="26">
        <v>1058</v>
      </c>
      <c r="C32" s="26" t="s">
        <v>40</v>
      </c>
      <c r="D32" s="26" t="s">
        <v>24</v>
      </c>
      <c r="E32" s="26">
        <v>190</v>
      </c>
      <c r="F32" s="30">
        <f t="shared" si="0"/>
        <v>48</v>
      </c>
      <c r="G32" s="26">
        <v>1225</v>
      </c>
      <c r="H32" s="26">
        <f t="shared" si="1"/>
        <v>1273</v>
      </c>
      <c r="I32" s="26" t="s">
        <v>383</v>
      </c>
      <c r="J32" s="26"/>
      <c r="K32" s="27">
        <f t="shared" si="2"/>
        <v>7.5</v>
      </c>
      <c r="L32" s="37">
        <v>8</v>
      </c>
      <c r="M32" s="27">
        <f t="shared" si="3"/>
        <v>7.5</v>
      </c>
      <c r="N32" s="30"/>
    </row>
    <row r="33" spans="1:14" ht="12.75">
      <c r="A33" s="30">
        <v>29</v>
      </c>
      <c r="B33" s="30">
        <v>21342</v>
      </c>
      <c r="C33" s="30" t="s">
        <v>135</v>
      </c>
      <c r="D33" s="30" t="s">
        <v>12</v>
      </c>
      <c r="E33" s="37">
        <v>170</v>
      </c>
      <c r="F33" s="30">
        <f t="shared" si="0"/>
        <v>138</v>
      </c>
      <c r="G33" s="30">
        <v>1124</v>
      </c>
      <c r="H33" s="30">
        <f t="shared" si="1"/>
        <v>1262</v>
      </c>
      <c r="I33" s="26" t="s">
        <v>383</v>
      </c>
      <c r="J33" s="30" t="s">
        <v>297</v>
      </c>
      <c r="K33" s="31">
        <f t="shared" si="2"/>
        <v>22.5</v>
      </c>
      <c r="L33" s="37">
        <v>23</v>
      </c>
      <c r="M33" s="31">
        <f t="shared" si="3"/>
        <v>22.5</v>
      </c>
      <c r="N33" s="30"/>
    </row>
    <row r="34" spans="1:14" ht="12.75">
      <c r="A34" s="30">
        <v>30</v>
      </c>
      <c r="B34" s="30">
        <v>22286</v>
      </c>
      <c r="C34" s="30" t="s">
        <v>145</v>
      </c>
      <c r="D34" s="30" t="s">
        <v>57</v>
      </c>
      <c r="E34" s="37">
        <v>176</v>
      </c>
      <c r="F34" s="30">
        <f t="shared" si="0"/>
        <v>108</v>
      </c>
      <c r="G34" s="26">
        <v>1149</v>
      </c>
      <c r="H34" s="30">
        <f t="shared" si="1"/>
        <v>1257</v>
      </c>
      <c r="I34" s="26" t="s">
        <v>383</v>
      </c>
      <c r="J34" s="30"/>
      <c r="K34" s="31">
        <f t="shared" si="2"/>
        <v>18</v>
      </c>
      <c r="L34" s="37">
        <v>18</v>
      </c>
      <c r="M34" s="31">
        <f t="shared" si="3"/>
        <v>18</v>
      </c>
      <c r="N34" s="30"/>
    </row>
    <row r="35" spans="1:14" ht="12.75">
      <c r="A35" s="30">
        <v>31</v>
      </c>
      <c r="B35" s="30">
        <v>17116</v>
      </c>
      <c r="C35" s="30" t="s">
        <v>30</v>
      </c>
      <c r="D35" s="30" t="s">
        <v>17</v>
      </c>
      <c r="E35" s="37">
        <v>203</v>
      </c>
      <c r="F35" s="30">
        <f t="shared" si="0"/>
        <v>0</v>
      </c>
      <c r="G35" s="30">
        <v>1249</v>
      </c>
      <c r="H35" s="30">
        <f t="shared" si="1"/>
        <v>1249</v>
      </c>
      <c r="I35" s="26" t="s">
        <v>383</v>
      </c>
      <c r="J35" s="30"/>
      <c r="K35" s="31">
        <f t="shared" si="2"/>
        <v>-2.25</v>
      </c>
      <c r="L35" s="37">
        <v>0</v>
      </c>
      <c r="M35" s="31">
        <f>IF(K35&lt;0,0,K35)</f>
        <v>0</v>
      </c>
      <c r="N35" s="30"/>
    </row>
    <row r="36" spans="1:14" ht="12.75">
      <c r="A36" s="30">
        <v>32</v>
      </c>
      <c r="B36" s="30">
        <v>21736</v>
      </c>
      <c r="C36" s="30" t="s">
        <v>182</v>
      </c>
      <c r="D36" s="30" t="s">
        <v>24</v>
      </c>
      <c r="E36" s="30">
        <v>191</v>
      </c>
      <c r="F36" s="30">
        <f t="shared" si="0"/>
        <v>42</v>
      </c>
      <c r="G36" s="30">
        <v>1201</v>
      </c>
      <c r="H36" s="30">
        <f t="shared" si="1"/>
        <v>1243</v>
      </c>
      <c r="I36" s="26" t="s">
        <v>383</v>
      </c>
      <c r="J36" s="30"/>
      <c r="K36" s="31">
        <f t="shared" si="2"/>
        <v>6.75</v>
      </c>
      <c r="L36" s="37">
        <v>7</v>
      </c>
      <c r="M36" s="31">
        <f>IF(K36&gt;38,38,K36)</f>
        <v>6.75</v>
      </c>
      <c r="N36" s="30"/>
    </row>
    <row r="37" spans="1:14" ht="12.75">
      <c r="A37" s="30">
        <v>33</v>
      </c>
      <c r="B37" s="37">
        <v>23304</v>
      </c>
      <c r="C37" s="37" t="s">
        <v>348</v>
      </c>
      <c r="D37" s="37" t="s">
        <v>17</v>
      </c>
      <c r="E37" s="37">
        <v>178</v>
      </c>
      <c r="F37" s="30">
        <f t="shared" si="0"/>
        <v>102</v>
      </c>
      <c r="G37" s="26">
        <v>1140</v>
      </c>
      <c r="H37" s="30">
        <f t="shared" si="1"/>
        <v>1242</v>
      </c>
      <c r="I37" s="26" t="s">
        <v>383</v>
      </c>
      <c r="J37" s="26"/>
      <c r="K37" s="31">
        <f t="shared" si="2"/>
        <v>16.5</v>
      </c>
      <c r="L37" s="37">
        <v>17</v>
      </c>
      <c r="M37" s="31">
        <f>IF(K37&gt;38,38,K37)</f>
        <v>16.5</v>
      </c>
      <c r="N37" s="30"/>
    </row>
    <row r="38" spans="1:14" ht="12.75">
      <c r="A38" s="30">
        <v>34</v>
      </c>
      <c r="B38" s="26">
        <v>17312</v>
      </c>
      <c r="C38" s="26" t="s">
        <v>20</v>
      </c>
      <c r="D38" s="26" t="s">
        <v>17</v>
      </c>
      <c r="E38" s="37">
        <v>192</v>
      </c>
      <c r="F38" s="30">
        <f t="shared" si="0"/>
        <v>36</v>
      </c>
      <c r="G38" s="26">
        <v>1200</v>
      </c>
      <c r="H38" s="30">
        <f t="shared" si="1"/>
        <v>1236</v>
      </c>
      <c r="I38" s="26" t="s">
        <v>383</v>
      </c>
      <c r="J38" s="30"/>
      <c r="K38" s="31">
        <f t="shared" si="2"/>
        <v>6</v>
      </c>
      <c r="L38" s="37">
        <v>6</v>
      </c>
      <c r="M38" s="31">
        <f>IF(K38&gt;38,38,K38)</f>
        <v>6</v>
      </c>
      <c r="N38" s="30"/>
    </row>
    <row r="39" spans="1:14" ht="12.75">
      <c r="A39" s="30">
        <v>35</v>
      </c>
      <c r="B39" s="30">
        <v>21089</v>
      </c>
      <c r="C39" s="30" t="s">
        <v>25</v>
      </c>
      <c r="D39" s="30" t="s">
        <v>19</v>
      </c>
      <c r="E39" s="37">
        <v>176</v>
      </c>
      <c r="F39" s="30">
        <f t="shared" si="0"/>
        <v>108</v>
      </c>
      <c r="G39" s="30">
        <v>1110</v>
      </c>
      <c r="H39" s="30">
        <f t="shared" si="1"/>
        <v>1218</v>
      </c>
      <c r="I39" s="26" t="s">
        <v>383</v>
      </c>
      <c r="J39" s="30"/>
      <c r="K39" s="31">
        <f t="shared" si="2"/>
        <v>18</v>
      </c>
      <c r="L39" s="37">
        <v>18</v>
      </c>
      <c r="M39" s="31">
        <f>IF(K39&lt;0,0,K39)</f>
        <v>18</v>
      </c>
      <c r="N39" s="30"/>
    </row>
    <row r="40" spans="1:14" ht="12.75">
      <c r="A40" s="30">
        <v>36</v>
      </c>
      <c r="B40" s="30">
        <v>22285</v>
      </c>
      <c r="C40" s="30" t="s">
        <v>185</v>
      </c>
      <c r="D40" s="30" t="s">
        <v>12</v>
      </c>
      <c r="E40" s="37">
        <v>165</v>
      </c>
      <c r="F40" s="30">
        <f t="shared" si="0"/>
        <v>156</v>
      </c>
      <c r="G40" s="30">
        <v>1040</v>
      </c>
      <c r="H40" s="30">
        <f t="shared" si="1"/>
        <v>1196</v>
      </c>
      <c r="I40" s="26" t="s">
        <v>383</v>
      </c>
      <c r="J40" s="30"/>
      <c r="K40" s="31">
        <f t="shared" si="2"/>
        <v>26.25</v>
      </c>
      <c r="L40" s="37">
        <v>26</v>
      </c>
      <c r="M40" s="31">
        <f>IF(K40&gt;38,38,K40)</f>
        <v>26.25</v>
      </c>
      <c r="N40" s="30"/>
    </row>
    <row r="41" spans="1:14" ht="12.75">
      <c r="A41" s="30">
        <v>37</v>
      </c>
      <c r="B41" s="37">
        <v>23345</v>
      </c>
      <c r="C41" s="37" t="s">
        <v>351</v>
      </c>
      <c r="D41" s="37" t="s">
        <v>19</v>
      </c>
      <c r="E41" s="37">
        <v>161</v>
      </c>
      <c r="F41" s="30">
        <f t="shared" si="0"/>
        <v>174</v>
      </c>
      <c r="G41" s="37">
        <v>1020</v>
      </c>
      <c r="H41" s="30">
        <f t="shared" si="1"/>
        <v>1194</v>
      </c>
      <c r="I41" s="26" t="s">
        <v>383</v>
      </c>
      <c r="J41" s="30"/>
      <c r="K41" s="31">
        <f t="shared" si="2"/>
        <v>29.25</v>
      </c>
      <c r="L41" s="37">
        <v>29</v>
      </c>
      <c r="M41" s="31">
        <f>IF(K41&gt;38,38,K41)</f>
        <v>29.25</v>
      </c>
      <c r="N41" s="30"/>
    </row>
    <row r="42" spans="1:14" ht="12.75">
      <c r="A42" s="30">
        <v>38</v>
      </c>
      <c r="B42" s="30">
        <v>20234</v>
      </c>
      <c r="C42" s="30" t="s">
        <v>173</v>
      </c>
      <c r="D42" s="30" t="s">
        <v>34</v>
      </c>
      <c r="E42" s="37">
        <v>184</v>
      </c>
      <c r="F42" s="30">
        <f t="shared" si="0"/>
        <v>72</v>
      </c>
      <c r="G42" s="30">
        <v>1120</v>
      </c>
      <c r="H42" s="30">
        <f t="shared" si="1"/>
        <v>1192</v>
      </c>
      <c r="I42" s="26" t="s">
        <v>383</v>
      </c>
      <c r="J42" s="30"/>
      <c r="K42" s="31">
        <f t="shared" si="2"/>
        <v>12</v>
      </c>
      <c r="L42" s="37">
        <v>12</v>
      </c>
      <c r="M42" s="31">
        <f>IF(K42&gt;38,38,K42)</f>
        <v>12</v>
      </c>
      <c r="N42" s="30"/>
    </row>
    <row r="43" spans="1:14" ht="12.75">
      <c r="A43" s="30">
        <v>39</v>
      </c>
      <c r="B43" s="30">
        <v>21257</v>
      </c>
      <c r="C43" s="30" t="s">
        <v>32</v>
      </c>
      <c r="D43" s="30" t="s">
        <v>19</v>
      </c>
      <c r="E43" s="37">
        <v>180</v>
      </c>
      <c r="F43" s="30">
        <f t="shared" si="0"/>
        <v>90</v>
      </c>
      <c r="G43" s="30">
        <v>1085</v>
      </c>
      <c r="H43" s="30">
        <f t="shared" si="1"/>
        <v>1175</v>
      </c>
      <c r="I43" s="26" t="s">
        <v>383</v>
      </c>
      <c r="J43" s="30"/>
      <c r="K43" s="31">
        <f t="shared" si="2"/>
        <v>15</v>
      </c>
      <c r="L43" s="37">
        <v>15</v>
      </c>
      <c r="M43" s="31">
        <f>IF(K43&lt;0,0,K43)</f>
        <v>15</v>
      </c>
      <c r="N43" s="30"/>
    </row>
    <row r="44" spans="1:14" ht="12.75">
      <c r="A44" s="30">
        <v>40</v>
      </c>
      <c r="B44" s="30">
        <v>22276</v>
      </c>
      <c r="C44" s="30" t="s">
        <v>67</v>
      </c>
      <c r="D44" s="30" t="s">
        <v>24</v>
      </c>
      <c r="E44" s="37">
        <v>167</v>
      </c>
      <c r="F44" s="30">
        <f t="shared" si="0"/>
        <v>150</v>
      </c>
      <c r="G44" s="30">
        <v>1006</v>
      </c>
      <c r="H44" s="30">
        <f t="shared" si="1"/>
        <v>1156</v>
      </c>
      <c r="I44" s="26" t="s">
        <v>383</v>
      </c>
      <c r="J44" s="30"/>
      <c r="K44" s="31">
        <f t="shared" si="2"/>
        <v>24.75</v>
      </c>
      <c r="L44" s="37">
        <v>25</v>
      </c>
      <c r="M44" s="31">
        <f>IF(K44&gt;38,38,K44)</f>
        <v>24.75</v>
      </c>
      <c r="N44" s="30"/>
    </row>
    <row r="45" spans="1:14" ht="12.75">
      <c r="A45" s="30">
        <v>41</v>
      </c>
      <c r="B45" s="30">
        <v>21960</v>
      </c>
      <c r="C45" s="30" t="s">
        <v>154</v>
      </c>
      <c r="D45" s="30" t="s">
        <v>57</v>
      </c>
      <c r="E45" s="30">
        <v>176</v>
      </c>
      <c r="F45" s="30">
        <f t="shared" si="0"/>
        <v>108</v>
      </c>
      <c r="G45" s="30">
        <v>1003</v>
      </c>
      <c r="H45" s="30">
        <f t="shared" si="1"/>
        <v>1111</v>
      </c>
      <c r="I45" s="26" t="s">
        <v>383</v>
      </c>
      <c r="J45" s="30"/>
      <c r="K45" s="31">
        <f t="shared" si="2"/>
        <v>18</v>
      </c>
      <c r="L45" s="37">
        <v>18</v>
      </c>
      <c r="M45" s="31">
        <f>IF(K45&gt;38,38,K45)</f>
        <v>18</v>
      </c>
      <c r="N45" s="30"/>
    </row>
    <row r="46" spans="1:14" ht="12.75">
      <c r="A46" s="30">
        <v>42</v>
      </c>
      <c r="B46" s="30">
        <v>22273</v>
      </c>
      <c r="C46" s="30" t="s">
        <v>111</v>
      </c>
      <c r="D46" s="30" t="s">
        <v>24</v>
      </c>
      <c r="E46" s="37">
        <v>186</v>
      </c>
      <c r="F46" s="26">
        <f t="shared" si="0"/>
        <v>66</v>
      </c>
      <c r="G46" s="30">
        <v>1038</v>
      </c>
      <c r="H46" s="30">
        <f t="shared" si="1"/>
        <v>1104</v>
      </c>
      <c r="I46" s="26" t="s">
        <v>383</v>
      </c>
      <c r="J46" s="30"/>
      <c r="K46" s="31">
        <f t="shared" si="2"/>
        <v>10.5</v>
      </c>
      <c r="L46" s="37">
        <v>11</v>
      </c>
      <c r="M46" s="31">
        <f>IF(K46&gt;38,38,K46)</f>
        <v>10.5</v>
      </c>
      <c r="N46" s="30"/>
    </row>
    <row r="47" spans="1:14" ht="12.75">
      <c r="A47" s="30">
        <v>43</v>
      </c>
      <c r="B47" s="30">
        <v>21703</v>
      </c>
      <c r="C47" s="26" t="s">
        <v>475</v>
      </c>
      <c r="D47" s="30" t="s">
        <v>19</v>
      </c>
      <c r="E47" s="30">
        <v>187</v>
      </c>
      <c r="F47" s="30">
        <f t="shared" si="0"/>
        <v>60</v>
      </c>
      <c r="G47" s="26">
        <v>988</v>
      </c>
      <c r="H47" s="30">
        <f t="shared" si="1"/>
        <v>1048</v>
      </c>
      <c r="I47" s="26" t="s">
        <v>383</v>
      </c>
      <c r="J47" s="30"/>
      <c r="K47" s="31">
        <f t="shared" si="2"/>
        <v>9.75</v>
      </c>
      <c r="L47" s="37">
        <v>10</v>
      </c>
      <c r="M47" s="31">
        <f>IF(K47&gt;38,38,K47)</f>
        <v>9.75</v>
      </c>
      <c r="N47" s="3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20.140625" style="0" customWidth="1"/>
    <col min="4" max="4" width="10.7109375" style="0" customWidth="1"/>
    <col min="5" max="5" width="7.57421875" style="0" customWidth="1"/>
    <col min="6" max="6" width="9.140625" style="0" customWidth="1"/>
    <col min="7" max="7" width="7.421875" style="0" customWidth="1"/>
  </cols>
  <sheetData>
    <row r="1" ht="20.25">
      <c r="A1" s="5" t="s">
        <v>391</v>
      </c>
    </row>
    <row r="3" spans="1:1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298</v>
      </c>
      <c r="J3" t="s">
        <v>8</v>
      </c>
      <c r="K3" t="s">
        <v>9</v>
      </c>
      <c r="L3" t="s">
        <v>10</v>
      </c>
    </row>
    <row r="4" spans="1:12" ht="12.75">
      <c r="A4" s="30">
        <v>1</v>
      </c>
      <c r="B4" s="26">
        <v>24409</v>
      </c>
      <c r="C4" s="26" t="s">
        <v>500</v>
      </c>
      <c r="D4" s="26" t="s">
        <v>17</v>
      </c>
      <c r="E4" s="37">
        <v>141</v>
      </c>
      <c r="F4" s="30">
        <f aca="true" t="shared" si="0" ref="F4:F35">K4*6</f>
        <v>228</v>
      </c>
      <c r="G4" s="30">
        <v>1291</v>
      </c>
      <c r="H4" s="30">
        <f aca="true" t="shared" si="1" ref="H4:H35">F4+G4</f>
        <v>1519</v>
      </c>
      <c r="I4" s="30"/>
      <c r="J4" s="31">
        <f aca="true" t="shared" si="2" ref="J4:J35">(200-E4)*(75/100)</f>
        <v>44.25</v>
      </c>
      <c r="K4" s="37">
        <v>38</v>
      </c>
      <c r="L4" s="31">
        <f>IF(J4&gt;38,38,J4)</f>
        <v>38</v>
      </c>
    </row>
    <row r="5" spans="1:12" ht="12.75">
      <c r="A5" s="30">
        <v>2</v>
      </c>
      <c r="B5" s="30">
        <v>17313</v>
      </c>
      <c r="C5" s="30" t="s">
        <v>43</v>
      </c>
      <c r="D5" s="30" t="s">
        <v>12</v>
      </c>
      <c r="E5" s="37">
        <v>212</v>
      </c>
      <c r="F5" s="30">
        <f t="shared" si="0"/>
        <v>0</v>
      </c>
      <c r="G5" s="26">
        <v>1510</v>
      </c>
      <c r="H5" s="30">
        <f t="shared" si="1"/>
        <v>1510</v>
      </c>
      <c r="I5" s="30"/>
      <c r="J5" s="31">
        <f t="shared" si="2"/>
        <v>-9</v>
      </c>
      <c r="K5" s="37">
        <v>0</v>
      </c>
      <c r="L5" s="31">
        <f>IF(J5&lt;0,0,J5)</f>
        <v>0</v>
      </c>
    </row>
    <row r="6" spans="1:12" ht="12.75">
      <c r="A6" s="30">
        <v>3</v>
      </c>
      <c r="B6" s="30">
        <v>20304</v>
      </c>
      <c r="C6" s="30" t="s">
        <v>16</v>
      </c>
      <c r="D6" s="30" t="s">
        <v>17</v>
      </c>
      <c r="E6" s="37">
        <v>208</v>
      </c>
      <c r="F6" s="30">
        <f t="shared" si="0"/>
        <v>0</v>
      </c>
      <c r="G6" s="30">
        <v>1493</v>
      </c>
      <c r="H6" s="30">
        <f t="shared" si="1"/>
        <v>1493</v>
      </c>
      <c r="I6" s="30"/>
      <c r="J6" s="31">
        <f t="shared" si="2"/>
        <v>-6</v>
      </c>
      <c r="K6" s="37">
        <v>0</v>
      </c>
      <c r="L6" s="31">
        <f>IF(J6&lt;0,0,J6)</f>
        <v>0</v>
      </c>
    </row>
    <row r="7" spans="1:12" ht="12.75">
      <c r="A7" s="30">
        <v>4</v>
      </c>
      <c r="B7" s="30">
        <v>22263</v>
      </c>
      <c r="C7" s="30" t="s">
        <v>227</v>
      </c>
      <c r="D7" s="30" t="s">
        <v>24</v>
      </c>
      <c r="E7" s="37">
        <v>208</v>
      </c>
      <c r="F7" s="30">
        <f t="shared" si="0"/>
        <v>0</v>
      </c>
      <c r="G7" s="30">
        <v>1467</v>
      </c>
      <c r="H7" s="30">
        <f t="shared" si="1"/>
        <v>1467</v>
      </c>
      <c r="I7" s="30"/>
      <c r="J7" s="31">
        <f t="shared" si="2"/>
        <v>-6</v>
      </c>
      <c r="K7" s="37">
        <v>0</v>
      </c>
      <c r="L7" s="31">
        <f>IF(J7&lt;0,0,J7)</f>
        <v>0</v>
      </c>
    </row>
    <row r="8" spans="1:12" ht="12.75">
      <c r="A8" s="30">
        <v>5</v>
      </c>
      <c r="B8" s="30">
        <v>17103</v>
      </c>
      <c r="C8" s="30" t="s">
        <v>21</v>
      </c>
      <c r="D8" s="30" t="s">
        <v>12</v>
      </c>
      <c r="E8" s="37">
        <v>215</v>
      </c>
      <c r="F8" s="30">
        <f t="shared" si="0"/>
        <v>0</v>
      </c>
      <c r="G8" s="26">
        <v>1435</v>
      </c>
      <c r="H8" s="30">
        <f t="shared" si="1"/>
        <v>1435</v>
      </c>
      <c r="I8" s="30"/>
      <c r="J8" s="31">
        <f t="shared" si="2"/>
        <v>-11.25</v>
      </c>
      <c r="K8" s="37">
        <v>0</v>
      </c>
      <c r="L8" s="31">
        <f>IF(J8&gt;38,38,J8)</f>
        <v>-11.25</v>
      </c>
    </row>
    <row r="9" spans="1:12" ht="12.75">
      <c r="A9" s="30">
        <v>6</v>
      </c>
      <c r="B9" s="30">
        <v>17147</v>
      </c>
      <c r="C9" s="30" t="s">
        <v>11</v>
      </c>
      <c r="D9" s="30" t="s">
        <v>12</v>
      </c>
      <c r="E9" s="37">
        <v>220</v>
      </c>
      <c r="F9" s="30">
        <f t="shared" si="0"/>
        <v>0</v>
      </c>
      <c r="G9" s="26">
        <v>1426</v>
      </c>
      <c r="H9" s="30">
        <f t="shared" si="1"/>
        <v>1426</v>
      </c>
      <c r="I9" s="30"/>
      <c r="J9" s="31">
        <f t="shared" si="2"/>
        <v>-15</v>
      </c>
      <c r="K9" s="37">
        <v>0</v>
      </c>
      <c r="L9" s="31">
        <f>IF(J9&gt;38,38,J9)</f>
        <v>-15</v>
      </c>
    </row>
    <row r="10" spans="1:12" ht="12.75">
      <c r="A10" s="30">
        <v>7</v>
      </c>
      <c r="B10" s="26">
        <v>19585</v>
      </c>
      <c r="C10" s="26" t="s">
        <v>421</v>
      </c>
      <c r="D10" s="26" t="s">
        <v>17</v>
      </c>
      <c r="E10" s="37">
        <v>199</v>
      </c>
      <c r="F10" s="30">
        <f t="shared" si="0"/>
        <v>6</v>
      </c>
      <c r="G10" s="30">
        <v>1418</v>
      </c>
      <c r="H10" s="30">
        <f t="shared" si="1"/>
        <v>1424</v>
      </c>
      <c r="I10" s="30"/>
      <c r="J10" s="31">
        <f t="shared" si="2"/>
        <v>0.75</v>
      </c>
      <c r="K10" s="37">
        <v>1</v>
      </c>
      <c r="L10" s="31">
        <f>IF(J10&gt;38,38,J10)</f>
        <v>0.75</v>
      </c>
    </row>
    <row r="11" spans="1:12" ht="12.75">
      <c r="A11" s="30">
        <v>8</v>
      </c>
      <c r="B11" s="30">
        <v>17154</v>
      </c>
      <c r="C11" s="37" t="s">
        <v>340</v>
      </c>
      <c r="D11" s="37" t="s">
        <v>12</v>
      </c>
      <c r="E11" s="37">
        <v>222</v>
      </c>
      <c r="F11" s="30">
        <f t="shared" si="0"/>
        <v>0</v>
      </c>
      <c r="G11" s="26">
        <v>1411</v>
      </c>
      <c r="H11" s="30">
        <f t="shared" si="1"/>
        <v>1411</v>
      </c>
      <c r="I11" s="30"/>
      <c r="J11" s="31">
        <f t="shared" si="2"/>
        <v>-16.5</v>
      </c>
      <c r="K11" s="37">
        <v>0</v>
      </c>
      <c r="L11" s="31">
        <f>IF(J11&gt;38,38,J11)</f>
        <v>-16.5</v>
      </c>
    </row>
    <row r="12" spans="1:12" ht="12.75">
      <c r="A12" s="30">
        <v>9</v>
      </c>
      <c r="B12" s="30">
        <v>17199</v>
      </c>
      <c r="C12" s="30" t="s">
        <v>44</v>
      </c>
      <c r="D12" s="26" t="s">
        <v>24</v>
      </c>
      <c r="E12" s="37">
        <v>212</v>
      </c>
      <c r="F12" s="30">
        <f t="shared" si="0"/>
        <v>0</v>
      </c>
      <c r="G12" s="26">
        <v>1407</v>
      </c>
      <c r="H12" s="30">
        <f t="shared" si="1"/>
        <v>1407</v>
      </c>
      <c r="I12" s="30"/>
      <c r="J12" s="31">
        <f t="shared" si="2"/>
        <v>-9</v>
      </c>
      <c r="K12" s="37">
        <v>0</v>
      </c>
      <c r="L12" s="31">
        <f>IF(J12&lt;0,0,J12)</f>
        <v>0</v>
      </c>
    </row>
    <row r="13" spans="1:12" ht="12.75">
      <c r="A13" s="30">
        <v>10</v>
      </c>
      <c r="B13" s="26">
        <v>21189</v>
      </c>
      <c r="C13" s="26" t="s">
        <v>501</v>
      </c>
      <c r="D13" s="26" t="s">
        <v>17</v>
      </c>
      <c r="E13" s="37">
        <v>212</v>
      </c>
      <c r="F13" s="26">
        <f t="shared" si="0"/>
        <v>0</v>
      </c>
      <c r="G13" s="30">
        <v>1392</v>
      </c>
      <c r="H13" s="26">
        <f t="shared" si="1"/>
        <v>1392</v>
      </c>
      <c r="I13" s="30"/>
      <c r="J13" s="31">
        <f t="shared" si="2"/>
        <v>-9</v>
      </c>
      <c r="K13" s="37">
        <v>0</v>
      </c>
      <c r="L13" s="31">
        <f>IF(J13&lt;0,0,J13)</f>
        <v>0</v>
      </c>
    </row>
    <row r="14" spans="1:12" ht="12.75">
      <c r="A14" s="30">
        <v>11</v>
      </c>
      <c r="B14" s="30">
        <v>17116</v>
      </c>
      <c r="C14" s="30" t="s">
        <v>30</v>
      </c>
      <c r="D14" s="30" t="s">
        <v>17</v>
      </c>
      <c r="E14" s="37">
        <v>200</v>
      </c>
      <c r="F14" s="30">
        <f t="shared" si="0"/>
        <v>0</v>
      </c>
      <c r="G14" s="30">
        <v>1388</v>
      </c>
      <c r="H14" s="30">
        <f t="shared" si="1"/>
        <v>1388</v>
      </c>
      <c r="I14" s="30"/>
      <c r="J14" s="31">
        <f t="shared" si="2"/>
        <v>0</v>
      </c>
      <c r="K14" s="37">
        <v>0</v>
      </c>
      <c r="L14" s="31">
        <f>IF(J14&lt;0,0,J14)</f>
        <v>0</v>
      </c>
    </row>
    <row r="15" spans="1:12" ht="12.75">
      <c r="A15" s="30">
        <v>12</v>
      </c>
      <c r="B15" s="30">
        <v>20573</v>
      </c>
      <c r="C15" s="30" t="s">
        <v>15</v>
      </c>
      <c r="D15" s="30" t="s">
        <v>12</v>
      </c>
      <c r="E15" s="37">
        <v>208</v>
      </c>
      <c r="F15" s="30">
        <f t="shared" si="0"/>
        <v>0</v>
      </c>
      <c r="G15" s="26">
        <v>1387</v>
      </c>
      <c r="H15" s="30">
        <f t="shared" si="1"/>
        <v>1387</v>
      </c>
      <c r="I15" s="30"/>
      <c r="J15" s="31">
        <f t="shared" si="2"/>
        <v>-6</v>
      </c>
      <c r="K15" s="37">
        <v>0</v>
      </c>
      <c r="L15" s="31">
        <f>IF(J15&lt;0,0,J15)</f>
        <v>0</v>
      </c>
    </row>
    <row r="16" spans="1:12" ht="12.75">
      <c r="A16" s="30">
        <v>13</v>
      </c>
      <c r="B16" s="30">
        <v>22517</v>
      </c>
      <c r="C16" s="30" t="s">
        <v>213</v>
      </c>
      <c r="D16" s="30" t="s">
        <v>17</v>
      </c>
      <c r="E16" s="37">
        <v>200</v>
      </c>
      <c r="F16" s="30">
        <f t="shared" si="0"/>
        <v>0</v>
      </c>
      <c r="G16" s="30">
        <v>1384</v>
      </c>
      <c r="H16" s="30">
        <f t="shared" si="1"/>
        <v>1384</v>
      </c>
      <c r="I16" s="30"/>
      <c r="J16" s="31">
        <f t="shared" si="2"/>
        <v>0</v>
      </c>
      <c r="K16" s="37">
        <v>0</v>
      </c>
      <c r="L16" s="31">
        <f>IF(J16&gt;38,38,J16)</f>
        <v>0</v>
      </c>
    </row>
    <row r="17" spans="1:12" ht="12.75">
      <c r="A17" s="30">
        <v>14</v>
      </c>
      <c r="B17" s="30">
        <v>21665</v>
      </c>
      <c r="C17" s="30" t="s">
        <v>33</v>
      </c>
      <c r="D17" t="s">
        <v>12</v>
      </c>
      <c r="E17" s="37">
        <v>214</v>
      </c>
      <c r="F17" s="30">
        <f t="shared" si="0"/>
        <v>0</v>
      </c>
      <c r="G17" s="26">
        <v>1365</v>
      </c>
      <c r="H17" s="30">
        <f t="shared" si="1"/>
        <v>1365</v>
      </c>
      <c r="I17" s="30"/>
      <c r="J17" s="31">
        <f t="shared" si="2"/>
        <v>-10.5</v>
      </c>
      <c r="K17" s="37">
        <v>0</v>
      </c>
      <c r="L17" s="31">
        <f>IF(J17&lt;0,0,J17)</f>
        <v>0</v>
      </c>
    </row>
    <row r="18" spans="1:12" ht="12.75">
      <c r="A18" s="30">
        <v>15</v>
      </c>
      <c r="B18" s="30">
        <v>22292</v>
      </c>
      <c r="C18" s="30" t="s">
        <v>23</v>
      </c>
      <c r="D18" s="30" t="s">
        <v>24</v>
      </c>
      <c r="E18" s="37">
        <v>224</v>
      </c>
      <c r="F18" s="30">
        <f t="shared" si="0"/>
        <v>0</v>
      </c>
      <c r="G18" s="30">
        <v>1363</v>
      </c>
      <c r="H18" s="30">
        <f t="shared" si="1"/>
        <v>1363</v>
      </c>
      <c r="I18" s="30"/>
      <c r="J18" s="31">
        <f t="shared" si="2"/>
        <v>-18</v>
      </c>
      <c r="K18" s="37">
        <v>0</v>
      </c>
      <c r="L18" s="31">
        <f>IF(J18&lt;0,0,J18)</f>
        <v>0</v>
      </c>
    </row>
    <row r="19" spans="1:12" ht="12.75">
      <c r="A19" s="30">
        <v>16</v>
      </c>
      <c r="B19" s="26">
        <v>24021</v>
      </c>
      <c r="C19" s="26" t="s">
        <v>416</v>
      </c>
      <c r="D19" s="26" t="s">
        <v>17</v>
      </c>
      <c r="E19" s="37">
        <v>185</v>
      </c>
      <c r="F19" s="30">
        <f t="shared" si="0"/>
        <v>66</v>
      </c>
      <c r="G19" s="30">
        <v>1289</v>
      </c>
      <c r="H19" s="30">
        <f t="shared" si="1"/>
        <v>1355</v>
      </c>
      <c r="I19" s="30"/>
      <c r="J19" s="31">
        <f t="shared" si="2"/>
        <v>11.25</v>
      </c>
      <c r="K19" s="37">
        <v>11</v>
      </c>
      <c r="L19" s="31">
        <f>IF(J19&gt;38,38,J19)</f>
        <v>11.25</v>
      </c>
    </row>
    <row r="20" spans="1:12" ht="12.75">
      <c r="A20" s="30">
        <v>17</v>
      </c>
      <c r="B20" s="30">
        <v>22285</v>
      </c>
      <c r="C20" s="30" t="s">
        <v>185</v>
      </c>
      <c r="D20" s="30" t="s">
        <v>12</v>
      </c>
      <c r="E20" s="37">
        <v>174</v>
      </c>
      <c r="F20" s="30">
        <f t="shared" si="0"/>
        <v>120</v>
      </c>
      <c r="G20" s="30">
        <v>1221</v>
      </c>
      <c r="H20" s="30">
        <f t="shared" si="1"/>
        <v>1341</v>
      </c>
      <c r="I20" s="30"/>
      <c r="J20" s="31">
        <f t="shared" si="2"/>
        <v>19.5</v>
      </c>
      <c r="K20" s="37">
        <v>20</v>
      </c>
      <c r="L20" s="31">
        <f>IF(J20&gt;38,38,J20)</f>
        <v>19.5</v>
      </c>
    </row>
    <row r="21" spans="1:12" ht="12.75">
      <c r="A21" s="30">
        <v>18</v>
      </c>
      <c r="B21" s="30">
        <v>22575</v>
      </c>
      <c r="C21" s="26" t="s">
        <v>382</v>
      </c>
      <c r="D21" s="30" t="s">
        <v>12</v>
      </c>
      <c r="E21" s="37">
        <v>225</v>
      </c>
      <c r="F21" s="30">
        <f t="shared" si="0"/>
        <v>0</v>
      </c>
      <c r="G21" s="30">
        <v>1338</v>
      </c>
      <c r="H21" s="30">
        <f t="shared" si="1"/>
        <v>1338</v>
      </c>
      <c r="I21" s="30"/>
      <c r="J21" s="31">
        <f t="shared" si="2"/>
        <v>-18.75</v>
      </c>
      <c r="K21" s="37">
        <v>0</v>
      </c>
      <c r="L21" s="31">
        <f>IF(J21&gt;38,38,J21)</f>
        <v>-18.75</v>
      </c>
    </row>
    <row r="22" spans="1:12" ht="12.75">
      <c r="A22" s="30">
        <v>19</v>
      </c>
      <c r="B22">
        <v>23451</v>
      </c>
      <c r="C22" s="37" t="s">
        <v>356</v>
      </c>
      <c r="D22" t="s">
        <v>24</v>
      </c>
      <c r="E22" s="37">
        <v>191</v>
      </c>
      <c r="F22" s="30">
        <f t="shared" si="0"/>
        <v>42</v>
      </c>
      <c r="G22" s="26">
        <v>1280</v>
      </c>
      <c r="H22" s="30">
        <f t="shared" si="1"/>
        <v>1322</v>
      </c>
      <c r="I22" s="30"/>
      <c r="J22" s="31">
        <f t="shared" si="2"/>
        <v>6.75</v>
      </c>
      <c r="K22" s="37">
        <v>7</v>
      </c>
      <c r="L22" s="31">
        <f>IF(J22&lt;0,0,J22)</f>
        <v>6.75</v>
      </c>
    </row>
    <row r="23" spans="1:12" ht="12.75">
      <c r="A23" s="30">
        <v>20</v>
      </c>
      <c r="B23" s="30">
        <v>22195</v>
      </c>
      <c r="C23" s="30" t="s">
        <v>42</v>
      </c>
      <c r="D23" s="30" t="s">
        <v>17</v>
      </c>
      <c r="E23" s="37">
        <v>178</v>
      </c>
      <c r="F23" s="30">
        <f t="shared" si="0"/>
        <v>102</v>
      </c>
      <c r="G23" s="30">
        <v>1210</v>
      </c>
      <c r="H23" s="30">
        <f t="shared" si="1"/>
        <v>1312</v>
      </c>
      <c r="I23" s="30"/>
      <c r="J23" s="31">
        <f t="shared" si="2"/>
        <v>16.5</v>
      </c>
      <c r="K23" s="37">
        <v>17</v>
      </c>
      <c r="L23" s="31">
        <f>IF(J23&gt;38,38,J23)</f>
        <v>16.5</v>
      </c>
    </row>
    <row r="24" spans="1:12" ht="12.75">
      <c r="A24" s="30">
        <v>21</v>
      </c>
      <c r="B24" s="26">
        <v>17312</v>
      </c>
      <c r="C24" s="26" t="s">
        <v>20</v>
      </c>
      <c r="D24" s="26" t="s">
        <v>17</v>
      </c>
      <c r="E24" s="37">
        <v>195</v>
      </c>
      <c r="F24" s="30">
        <f t="shared" si="0"/>
        <v>24</v>
      </c>
      <c r="G24" s="26">
        <v>1285</v>
      </c>
      <c r="H24" s="30">
        <f t="shared" si="1"/>
        <v>1309</v>
      </c>
      <c r="I24" s="30"/>
      <c r="J24" s="31">
        <f t="shared" si="2"/>
        <v>3.75</v>
      </c>
      <c r="K24" s="37">
        <v>4</v>
      </c>
      <c r="L24" s="31">
        <f>IF(J24&gt;38,38,J24)</f>
        <v>3.75</v>
      </c>
    </row>
    <row r="25" spans="1:12" ht="12.75">
      <c r="A25" s="30">
        <v>22</v>
      </c>
      <c r="B25" s="37">
        <v>23304</v>
      </c>
      <c r="C25" s="37" t="s">
        <v>348</v>
      </c>
      <c r="D25" s="37" t="s">
        <v>17</v>
      </c>
      <c r="E25" s="37">
        <v>183</v>
      </c>
      <c r="F25" s="30">
        <f t="shared" si="0"/>
        <v>78</v>
      </c>
      <c r="G25" s="26">
        <v>1227</v>
      </c>
      <c r="H25" s="30">
        <f t="shared" si="1"/>
        <v>1305</v>
      </c>
      <c r="I25" s="26"/>
      <c r="J25" s="31">
        <f t="shared" si="2"/>
        <v>12.75</v>
      </c>
      <c r="K25" s="37">
        <v>13</v>
      </c>
      <c r="L25" s="31">
        <f>IF(J25&gt;38,38,J25)</f>
        <v>12.75</v>
      </c>
    </row>
    <row r="26" spans="1:12" ht="12.75">
      <c r="A26" s="30">
        <v>23</v>
      </c>
      <c r="B26" s="37">
        <v>23486</v>
      </c>
      <c r="C26" s="37" t="s">
        <v>363</v>
      </c>
      <c r="D26" s="37" t="s">
        <v>57</v>
      </c>
      <c r="E26" s="37">
        <v>178</v>
      </c>
      <c r="F26" s="30">
        <f t="shared" si="0"/>
        <v>102</v>
      </c>
      <c r="G26" s="37">
        <v>1201</v>
      </c>
      <c r="H26" s="30">
        <f t="shared" si="1"/>
        <v>1303</v>
      </c>
      <c r="I26" s="30"/>
      <c r="J26" s="31">
        <f t="shared" si="2"/>
        <v>16.5</v>
      </c>
      <c r="K26" s="37">
        <v>17</v>
      </c>
      <c r="L26" s="31">
        <f>IF(J26&gt;38,38,J26)</f>
        <v>16.5</v>
      </c>
    </row>
    <row r="27" spans="1:12" ht="12.75">
      <c r="A27" s="30">
        <v>24</v>
      </c>
      <c r="B27" s="26">
        <v>24134</v>
      </c>
      <c r="C27" s="26" t="s">
        <v>423</v>
      </c>
      <c r="D27" s="26" t="s">
        <v>24</v>
      </c>
      <c r="E27" s="37">
        <v>185</v>
      </c>
      <c r="F27" s="30">
        <f t="shared" si="0"/>
        <v>66</v>
      </c>
      <c r="G27" s="26">
        <v>1234</v>
      </c>
      <c r="H27" s="30">
        <f t="shared" si="1"/>
        <v>1300</v>
      </c>
      <c r="I27" s="30"/>
      <c r="J27" s="31">
        <f t="shared" si="2"/>
        <v>11.25</v>
      </c>
      <c r="K27" s="37">
        <v>11</v>
      </c>
      <c r="L27" s="31">
        <f>IF(J27&lt;0,0,J27)</f>
        <v>11.25</v>
      </c>
    </row>
    <row r="28" spans="1:12" ht="12.75">
      <c r="A28" s="30">
        <v>25</v>
      </c>
      <c r="B28" s="30">
        <v>17217</v>
      </c>
      <c r="C28" s="30" t="s">
        <v>212</v>
      </c>
      <c r="D28" s="30" t="s">
        <v>17</v>
      </c>
      <c r="E28" s="37">
        <v>185</v>
      </c>
      <c r="F28" s="30">
        <f t="shared" si="0"/>
        <v>66</v>
      </c>
      <c r="G28" s="30">
        <v>1231</v>
      </c>
      <c r="H28" s="30">
        <f t="shared" si="1"/>
        <v>1297</v>
      </c>
      <c r="I28" s="30"/>
      <c r="J28" s="31">
        <f t="shared" si="2"/>
        <v>11.25</v>
      </c>
      <c r="K28" s="37">
        <v>11</v>
      </c>
      <c r="L28" s="31">
        <f>IF(J28&lt;0,0,J28)</f>
        <v>11.25</v>
      </c>
    </row>
    <row r="29" spans="1:12" ht="12.75">
      <c r="A29" s="30">
        <v>26</v>
      </c>
      <c r="B29" s="30">
        <v>21349</v>
      </c>
      <c r="C29" s="30" t="s">
        <v>202</v>
      </c>
      <c r="D29" s="30" t="s">
        <v>17</v>
      </c>
      <c r="E29" s="37">
        <v>189</v>
      </c>
      <c r="F29" s="30">
        <f t="shared" si="0"/>
        <v>48</v>
      </c>
      <c r="G29" s="30">
        <v>1241</v>
      </c>
      <c r="H29" s="30">
        <f t="shared" si="1"/>
        <v>1289</v>
      </c>
      <c r="I29" s="30"/>
      <c r="J29" s="31">
        <f t="shared" si="2"/>
        <v>8.25</v>
      </c>
      <c r="K29" s="37">
        <v>8</v>
      </c>
      <c r="L29" s="31">
        <f>IF(J29&gt;38,38,J29)</f>
        <v>8.25</v>
      </c>
    </row>
    <row r="30" spans="1:12" ht="12.75">
      <c r="A30" s="30">
        <v>27</v>
      </c>
      <c r="B30" s="30">
        <v>21703</v>
      </c>
      <c r="C30" s="26" t="s">
        <v>475</v>
      </c>
      <c r="D30" s="30" t="s">
        <v>19</v>
      </c>
      <c r="E30" s="30">
        <v>187</v>
      </c>
      <c r="F30" s="30">
        <f t="shared" si="0"/>
        <v>60</v>
      </c>
      <c r="G30" s="26">
        <v>1229</v>
      </c>
      <c r="H30" s="30">
        <f t="shared" si="1"/>
        <v>1289</v>
      </c>
      <c r="I30" s="30"/>
      <c r="J30" s="31">
        <f t="shared" si="2"/>
        <v>9.75</v>
      </c>
      <c r="K30" s="37">
        <v>10</v>
      </c>
      <c r="L30" s="31">
        <f>IF(J30&gt;38,38,J30)</f>
        <v>9.75</v>
      </c>
    </row>
    <row r="31" spans="1:12" ht="12.75">
      <c r="A31" s="30">
        <v>28</v>
      </c>
      <c r="B31" s="26">
        <v>24120</v>
      </c>
      <c r="C31" s="26" t="s">
        <v>404</v>
      </c>
      <c r="D31" s="26" t="s">
        <v>17</v>
      </c>
      <c r="E31" s="37">
        <v>224</v>
      </c>
      <c r="F31" s="30">
        <f t="shared" si="0"/>
        <v>0</v>
      </c>
      <c r="G31" s="30">
        <v>1271</v>
      </c>
      <c r="H31" s="30">
        <f t="shared" si="1"/>
        <v>1271</v>
      </c>
      <c r="I31" s="30"/>
      <c r="J31" s="31">
        <f t="shared" si="2"/>
        <v>-18</v>
      </c>
      <c r="K31" s="37">
        <v>0</v>
      </c>
      <c r="L31" s="31">
        <f>IF(J31&lt;0,0,J31)</f>
        <v>0</v>
      </c>
    </row>
    <row r="32" spans="1:12" ht="12.75">
      <c r="A32" s="30">
        <v>29</v>
      </c>
      <c r="B32" s="37">
        <v>23306</v>
      </c>
      <c r="C32" s="37" t="s">
        <v>369</v>
      </c>
      <c r="D32" s="37" t="s">
        <v>17</v>
      </c>
      <c r="E32" s="37">
        <v>183</v>
      </c>
      <c r="F32" s="30">
        <f t="shared" si="0"/>
        <v>78</v>
      </c>
      <c r="G32" s="30">
        <v>1193</v>
      </c>
      <c r="H32" s="30">
        <f t="shared" si="1"/>
        <v>1271</v>
      </c>
      <c r="I32" s="30"/>
      <c r="J32" s="31">
        <f t="shared" si="2"/>
        <v>12.75</v>
      </c>
      <c r="K32" s="37">
        <v>13</v>
      </c>
      <c r="L32" s="31">
        <f>IF(J32&gt;38,38,J32)</f>
        <v>12.75</v>
      </c>
    </row>
    <row r="33" spans="1:12" ht="12.75">
      <c r="A33" s="30">
        <v>30</v>
      </c>
      <c r="B33" s="37">
        <v>23260</v>
      </c>
      <c r="C33" s="37" t="s">
        <v>347</v>
      </c>
      <c r="D33" s="37" t="s">
        <v>17</v>
      </c>
      <c r="E33" s="37">
        <v>178</v>
      </c>
      <c r="F33" s="30">
        <f t="shared" si="0"/>
        <v>102</v>
      </c>
      <c r="G33" s="30">
        <v>1161</v>
      </c>
      <c r="H33" s="30">
        <f t="shared" si="1"/>
        <v>1263</v>
      </c>
      <c r="I33" s="30"/>
      <c r="J33" s="31">
        <f t="shared" si="2"/>
        <v>16.5</v>
      </c>
      <c r="K33" s="37">
        <v>17</v>
      </c>
      <c r="L33" s="31">
        <f>IF(J33&gt;38,38,J33)</f>
        <v>16.5</v>
      </c>
    </row>
    <row r="34" spans="1:12" ht="12.75">
      <c r="A34" s="30">
        <v>31</v>
      </c>
      <c r="B34" s="30">
        <v>22994</v>
      </c>
      <c r="C34" s="30" t="s">
        <v>276</v>
      </c>
      <c r="D34" s="30" t="s">
        <v>17</v>
      </c>
      <c r="E34" s="37">
        <v>169</v>
      </c>
      <c r="F34" s="30">
        <f t="shared" si="0"/>
        <v>138</v>
      </c>
      <c r="G34" s="30">
        <v>1124</v>
      </c>
      <c r="H34" s="30">
        <f t="shared" si="1"/>
        <v>1262</v>
      </c>
      <c r="I34" s="30"/>
      <c r="J34" s="31">
        <f t="shared" si="2"/>
        <v>23.25</v>
      </c>
      <c r="K34" s="37">
        <v>23</v>
      </c>
      <c r="L34" s="31">
        <f>IF(J34&gt;38,38,J34)</f>
        <v>23.25</v>
      </c>
    </row>
    <row r="35" spans="1:12" ht="12.75">
      <c r="A35" s="30">
        <v>32</v>
      </c>
      <c r="B35" s="30">
        <v>21129</v>
      </c>
      <c r="C35" s="41" t="s">
        <v>365</v>
      </c>
      <c r="D35" s="30" t="s">
        <v>17</v>
      </c>
      <c r="E35" s="37">
        <v>203</v>
      </c>
      <c r="F35" s="30">
        <f t="shared" si="0"/>
        <v>0</v>
      </c>
      <c r="G35" s="30">
        <v>1261</v>
      </c>
      <c r="H35" s="30">
        <f t="shared" si="1"/>
        <v>1261</v>
      </c>
      <c r="I35" s="30"/>
      <c r="J35" s="31">
        <f t="shared" si="2"/>
        <v>-2.25</v>
      </c>
      <c r="K35" s="37">
        <v>0</v>
      </c>
      <c r="L35" s="31">
        <f>IF(J35&gt;38,38,J35)</f>
        <v>-2.25</v>
      </c>
    </row>
    <row r="36" spans="1:12" ht="12.75">
      <c r="A36" s="30">
        <v>33</v>
      </c>
      <c r="B36" s="30">
        <v>17279</v>
      </c>
      <c r="C36" s="30" t="s">
        <v>250</v>
      </c>
      <c r="D36" s="30" t="s">
        <v>57</v>
      </c>
      <c r="E36" s="37">
        <v>198</v>
      </c>
      <c r="F36" s="30">
        <f aca="true" t="shared" si="3" ref="F36:F59">K36*6</f>
        <v>6</v>
      </c>
      <c r="G36" s="30">
        <v>1246</v>
      </c>
      <c r="H36" s="30">
        <f aca="true" t="shared" si="4" ref="H36:H59">F36+G36</f>
        <v>1252</v>
      </c>
      <c r="I36" s="30"/>
      <c r="J36" s="31">
        <f aca="true" t="shared" si="5" ref="J36:J59">(200-E36)*(75/100)</f>
        <v>1.5</v>
      </c>
      <c r="K36" s="30">
        <v>1</v>
      </c>
      <c r="L36" s="31">
        <f>IF(J36&lt;0,0,J36)</f>
        <v>1.5</v>
      </c>
    </row>
    <row r="37" spans="1:12" ht="12.75">
      <c r="A37" s="30">
        <v>34</v>
      </c>
      <c r="B37" s="30">
        <v>22815</v>
      </c>
      <c r="C37" s="30" t="s">
        <v>264</v>
      </c>
      <c r="D37" s="30" t="s">
        <v>14</v>
      </c>
      <c r="E37" s="37">
        <v>203</v>
      </c>
      <c r="F37" s="30">
        <f t="shared" si="3"/>
        <v>0</v>
      </c>
      <c r="G37" s="30">
        <v>1249</v>
      </c>
      <c r="H37" s="30">
        <f t="shared" si="4"/>
        <v>1249</v>
      </c>
      <c r="I37" s="30"/>
      <c r="J37" s="31">
        <f t="shared" si="5"/>
        <v>-2.25</v>
      </c>
      <c r="K37" s="37">
        <v>0</v>
      </c>
      <c r="L37" s="31">
        <f>IF(J37&lt;0,0,J37)</f>
        <v>0</v>
      </c>
    </row>
    <row r="38" spans="1:12" ht="12.75">
      <c r="A38" s="30">
        <v>35</v>
      </c>
      <c r="B38" s="30">
        <v>21960</v>
      </c>
      <c r="C38" s="30" t="s">
        <v>154</v>
      </c>
      <c r="D38" s="30" t="s">
        <v>57</v>
      </c>
      <c r="E38" s="30">
        <v>177</v>
      </c>
      <c r="F38" s="30">
        <f t="shared" si="3"/>
        <v>102</v>
      </c>
      <c r="G38" s="30">
        <v>1140</v>
      </c>
      <c r="H38" s="30">
        <f t="shared" si="4"/>
        <v>1242</v>
      </c>
      <c r="I38" s="30"/>
      <c r="J38" s="31">
        <f t="shared" si="5"/>
        <v>17.25</v>
      </c>
      <c r="K38" s="37">
        <v>17</v>
      </c>
      <c r="L38" s="31">
        <f aca="true" t="shared" si="6" ref="L38:L45">IF(J38&gt;38,38,J38)</f>
        <v>17.25</v>
      </c>
    </row>
    <row r="39" spans="1:12" ht="12.75">
      <c r="A39" s="30">
        <v>36</v>
      </c>
      <c r="B39" s="26">
        <v>23349</v>
      </c>
      <c r="C39" s="26" t="s">
        <v>437</v>
      </c>
      <c r="D39" s="26" t="s">
        <v>17</v>
      </c>
      <c r="E39" s="37">
        <v>197</v>
      </c>
      <c r="F39" s="30">
        <f t="shared" si="3"/>
        <v>12</v>
      </c>
      <c r="G39" s="30">
        <v>1227</v>
      </c>
      <c r="H39" s="30">
        <f t="shared" si="4"/>
        <v>1239</v>
      </c>
      <c r="I39" s="30"/>
      <c r="J39" s="31">
        <f t="shared" si="5"/>
        <v>2.25</v>
      </c>
      <c r="K39" s="37">
        <v>2</v>
      </c>
      <c r="L39" s="31">
        <f t="shared" si="6"/>
        <v>2.25</v>
      </c>
    </row>
    <row r="40" spans="1:12" ht="12.75">
      <c r="A40" s="30">
        <v>37</v>
      </c>
      <c r="B40" s="30">
        <v>21653</v>
      </c>
      <c r="C40" s="30" t="s">
        <v>109</v>
      </c>
      <c r="D40" s="30" t="s">
        <v>24</v>
      </c>
      <c r="E40" s="37">
        <v>179</v>
      </c>
      <c r="F40" s="30">
        <f t="shared" si="3"/>
        <v>96</v>
      </c>
      <c r="G40" s="30">
        <v>1136</v>
      </c>
      <c r="H40" s="30">
        <f t="shared" si="4"/>
        <v>1232</v>
      </c>
      <c r="I40" s="30"/>
      <c r="J40" s="31">
        <f t="shared" si="5"/>
        <v>15.75</v>
      </c>
      <c r="K40" s="37">
        <v>16</v>
      </c>
      <c r="L40" s="31">
        <f t="shared" si="6"/>
        <v>15.75</v>
      </c>
    </row>
    <row r="41" spans="1:12" ht="12.75">
      <c r="A41" s="30">
        <v>38</v>
      </c>
      <c r="B41" s="30">
        <v>22637</v>
      </c>
      <c r="C41" s="30" t="s">
        <v>150</v>
      </c>
      <c r="D41" s="30" t="s">
        <v>12</v>
      </c>
      <c r="E41" s="37">
        <v>195</v>
      </c>
      <c r="F41" s="30">
        <f t="shared" si="3"/>
        <v>24</v>
      </c>
      <c r="G41" s="26">
        <v>1183</v>
      </c>
      <c r="H41" s="30">
        <f t="shared" si="4"/>
        <v>1207</v>
      </c>
      <c r="I41" s="30"/>
      <c r="J41" s="31">
        <f t="shared" si="5"/>
        <v>3.75</v>
      </c>
      <c r="K41" s="37">
        <v>4</v>
      </c>
      <c r="L41" s="31">
        <f t="shared" si="6"/>
        <v>3.75</v>
      </c>
    </row>
    <row r="42" spans="1:12" ht="12.75">
      <c r="A42" s="30">
        <v>39</v>
      </c>
      <c r="B42" s="30">
        <v>17292</v>
      </c>
      <c r="C42" s="30" t="s">
        <v>207</v>
      </c>
      <c r="D42" s="30" t="s">
        <v>17</v>
      </c>
      <c r="E42" s="37">
        <v>185</v>
      </c>
      <c r="F42" s="30">
        <f t="shared" si="3"/>
        <v>66</v>
      </c>
      <c r="G42" s="30">
        <v>1140</v>
      </c>
      <c r="H42" s="30">
        <f t="shared" si="4"/>
        <v>1206</v>
      </c>
      <c r="I42" s="30"/>
      <c r="J42" s="31">
        <f t="shared" si="5"/>
        <v>11.25</v>
      </c>
      <c r="K42" s="37">
        <v>11</v>
      </c>
      <c r="L42" s="31">
        <f t="shared" si="6"/>
        <v>11.25</v>
      </c>
    </row>
    <row r="43" spans="1:12" ht="12.75">
      <c r="A43" s="30">
        <v>40</v>
      </c>
      <c r="B43" s="30">
        <v>22286</v>
      </c>
      <c r="C43" s="30" t="s">
        <v>145</v>
      </c>
      <c r="D43" s="30" t="s">
        <v>57</v>
      </c>
      <c r="E43" s="37">
        <v>178</v>
      </c>
      <c r="F43" s="30">
        <f t="shared" si="3"/>
        <v>102</v>
      </c>
      <c r="G43" s="26">
        <v>1104</v>
      </c>
      <c r="H43" s="30">
        <f t="shared" si="4"/>
        <v>1206</v>
      </c>
      <c r="I43" s="30"/>
      <c r="J43" s="31">
        <f t="shared" si="5"/>
        <v>16.5</v>
      </c>
      <c r="K43" s="37">
        <v>17</v>
      </c>
      <c r="L43" s="31">
        <f t="shared" si="6"/>
        <v>16.5</v>
      </c>
    </row>
    <row r="44" spans="1:12" ht="12.75">
      <c r="A44" s="30">
        <v>41</v>
      </c>
      <c r="B44" s="26">
        <v>24823</v>
      </c>
      <c r="C44" s="26" t="s">
        <v>499</v>
      </c>
      <c r="D44" s="26" t="s">
        <v>34</v>
      </c>
      <c r="E44" s="37">
        <v>0</v>
      </c>
      <c r="F44" s="30">
        <f t="shared" si="3"/>
        <v>228</v>
      </c>
      <c r="G44" s="30">
        <v>973</v>
      </c>
      <c r="H44" s="30">
        <f t="shared" si="4"/>
        <v>1201</v>
      </c>
      <c r="I44" s="30"/>
      <c r="J44" s="31">
        <f t="shared" si="5"/>
        <v>150</v>
      </c>
      <c r="K44" s="37">
        <v>38</v>
      </c>
      <c r="L44" s="31">
        <f t="shared" si="6"/>
        <v>38</v>
      </c>
    </row>
    <row r="45" spans="1:12" ht="12.75">
      <c r="A45" s="30">
        <v>42</v>
      </c>
      <c r="B45" s="30">
        <v>20598</v>
      </c>
      <c r="C45" s="30" t="s">
        <v>220</v>
      </c>
      <c r="D45" s="30" t="s">
        <v>17</v>
      </c>
      <c r="E45" s="30">
        <v>191</v>
      </c>
      <c r="F45" s="30">
        <f t="shared" si="3"/>
        <v>42</v>
      </c>
      <c r="G45" s="30">
        <v>1146</v>
      </c>
      <c r="H45" s="30">
        <f t="shared" si="4"/>
        <v>1188</v>
      </c>
      <c r="I45" s="30"/>
      <c r="J45" s="31">
        <f t="shared" si="5"/>
        <v>6.75</v>
      </c>
      <c r="K45" s="37">
        <v>7</v>
      </c>
      <c r="L45" s="31">
        <f t="shared" si="6"/>
        <v>6.75</v>
      </c>
    </row>
    <row r="46" spans="1:12" ht="12.75">
      <c r="A46" s="30">
        <v>43</v>
      </c>
      <c r="B46" s="30">
        <v>21089</v>
      </c>
      <c r="C46" s="30" t="s">
        <v>25</v>
      </c>
      <c r="D46" s="30" t="s">
        <v>19</v>
      </c>
      <c r="E46" s="37">
        <v>180</v>
      </c>
      <c r="F46" s="30">
        <f t="shared" si="3"/>
        <v>90</v>
      </c>
      <c r="G46" s="30">
        <v>1084</v>
      </c>
      <c r="H46" s="30">
        <f t="shared" si="4"/>
        <v>1174</v>
      </c>
      <c r="I46" s="30"/>
      <c r="J46" s="31">
        <f t="shared" si="5"/>
        <v>15</v>
      </c>
      <c r="K46" s="37">
        <v>15</v>
      </c>
      <c r="L46" s="31">
        <f>IF(J46&lt;0,0,J46)</f>
        <v>15</v>
      </c>
    </row>
    <row r="47" spans="1:12" ht="12.75">
      <c r="A47" s="30">
        <v>44</v>
      </c>
      <c r="B47" s="30">
        <v>22880</v>
      </c>
      <c r="C47" s="30" t="s">
        <v>282</v>
      </c>
      <c r="D47" s="30" t="s">
        <v>19</v>
      </c>
      <c r="E47" s="37">
        <v>187</v>
      </c>
      <c r="F47" s="30">
        <f t="shared" si="3"/>
        <v>60</v>
      </c>
      <c r="G47" s="30">
        <v>1111</v>
      </c>
      <c r="H47" s="30">
        <f t="shared" si="4"/>
        <v>1171</v>
      </c>
      <c r="I47" s="30"/>
      <c r="J47" s="31">
        <f t="shared" si="5"/>
        <v>9.75</v>
      </c>
      <c r="K47" s="37">
        <v>10</v>
      </c>
      <c r="L47" s="31">
        <f>IF(J47&gt;38,38,J47)</f>
        <v>9.75</v>
      </c>
    </row>
    <row r="48" spans="1:12" ht="12.75">
      <c r="A48" s="30">
        <v>45</v>
      </c>
      <c r="B48" s="26">
        <v>20117</v>
      </c>
      <c r="C48" s="26" t="s">
        <v>418</v>
      </c>
      <c r="D48" s="26" t="s">
        <v>17</v>
      </c>
      <c r="E48" s="37">
        <v>175</v>
      </c>
      <c r="F48" s="30">
        <f t="shared" si="3"/>
        <v>114</v>
      </c>
      <c r="G48" s="26">
        <v>1056</v>
      </c>
      <c r="H48" s="30">
        <f t="shared" si="4"/>
        <v>1170</v>
      </c>
      <c r="I48" s="30"/>
      <c r="J48" s="31">
        <f t="shared" si="5"/>
        <v>18.75</v>
      </c>
      <c r="K48" s="37">
        <v>19</v>
      </c>
      <c r="L48" s="31">
        <f>IF(J48&gt;38,38,J48)</f>
        <v>18.75</v>
      </c>
    </row>
    <row r="49" spans="1:12" ht="12.75">
      <c r="A49" s="30">
        <v>46</v>
      </c>
      <c r="B49" s="37">
        <v>23305</v>
      </c>
      <c r="C49" s="37" t="s">
        <v>349</v>
      </c>
      <c r="D49" s="37" t="s">
        <v>17</v>
      </c>
      <c r="E49" s="37">
        <v>171</v>
      </c>
      <c r="F49" s="30">
        <f t="shared" si="3"/>
        <v>132</v>
      </c>
      <c r="G49" s="30">
        <v>1031</v>
      </c>
      <c r="H49" s="30">
        <f t="shared" si="4"/>
        <v>1163</v>
      </c>
      <c r="I49" s="30"/>
      <c r="J49" s="31">
        <f t="shared" si="5"/>
        <v>21.75</v>
      </c>
      <c r="K49" s="37">
        <v>22</v>
      </c>
      <c r="L49" s="31">
        <f>IF(J49&gt;38,38,J49)</f>
        <v>21.75</v>
      </c>
    </row>
    <row r="50" spans="1:12" ht="12.75">
      <c r="A50" s="30">
        <v>47</v>
      </c>
      <c r="B50" s="37">
        <v>24001</v>
      </c>
      <c r="C50" s="37" t="s">
        <v>379</v>
      </c>
      <c r="D50" s="37" t="s">
        <v>19</v>
      </c>
      <c r="E50" s="37">
        <v>188</v>
      </c>
      <c r="F50" s="30">
        <f t="shared" si="3"/>
        <v>54</v>
      </c>
      <c r="G50" s="37">
        <v>1106</v>
      </c>
      <c r="H50" s="30">
        <f t="shared" si="4"/>
        <v>1160</v>
      </c>
      <c r="I50" s="26" t="s">
        <v>297</v>
      </c>
      <c r="J50" s="31">
        <f t="shared" si="5"/>
        <v>9</v>
      </c>
      <c r="K50" s="37">
        <v>9</v>
      </c>
      <c r="L50" s="31">
        <f>IF(J50&gt;38,38,J50)</f>
        <v>9</v>
      </c>
    </row>
    <row r="51" spans="1:12" ht="12.75">
      <c r="A51" s="30">
        <v>48</v>
      </c>
      <c r="B51" s="30">
        <v>17152</v>
      </c>
      <c r="C51" s="30" t="s">
        <v>28</v>
      </c>
      <c r="D51" s="30" t="s">
        <v>14</v>
      </c>
      <c r="E51" s="37">
        <v>197</v>
      </c>
      <c r="F51" s="30">
        <f t="shared" si="3"/>
        <v>12</v>
      </c>
      <c r="G51" s="26">
        <v>1147</v>
      </c>
      <c r="H51" s="30">
        <f t="shared" si="4"/>
        <v>1159</v>
      </c>
      <c r="I51" s="30"/>
      <c r="J51" s="31">
        <f t="shared" si="5"/>
        <v>2.25</v>
      </c>
      <c r="K51" s="37">
        <v>2</v>
      </c>
      <c r="L51" s="31">
        <f>IF(J51&lt;0,0,J51)</f>
        <v>2.25</v>
      </c>
    </row>
    <row r="52" spans="1:12" ht="12.75">
      <c r="A52" s="30">
        <v>49</v>
      </c>
      <c r="B52" s="26">
        <v>24695</v>
      </c>
      <c r="C52" s="26" t="s">
        <v>495</v>
      </c>
      <c r="D52" s="26" t="s">
        <v>24</v>
      </c>
      <c r="E52" s="26">
        <v>181</v>
      </c>
      <c r="F52" s="30">
        <f t="shared" si="3"/>
        <v>84</v>
      </c>
      <c r="G52" s="30">
        <v>1070</v>
      </c>
      <c r="H52" s="30">
        <f t="shared" si="4"/>
        <v>1154</v>
      </c>
      <c r="I52" s="30"/>
      <c r="J52" s="31">
        <f t="shared" si="5"/>
        <v>14.25</v>
      </c>
      <c r="K52" s="37">
        <v>14</v>
      </c>
      <c r="L52" s="31">
        <f>IF(J52&gt;38,38,J52)</f>
        <v>14.25</v>
      </c>
    </row>
    <row r="53" spans="1:12" ht="12.75">
      <c r="A53" s="30">
        <v>50</v>
      </c>
      <c r="B53" s="30">
        <v>21138</v>
      </c>
      <c r="C53" s="30" t="s">
        <v>77</v>
      </c>
      <c r="D53" s="30" t="s">
        <v>17</v>
      </c>
      <c r="E53" s="37">
        <v>173</v>
      </c>
      <c r="F53" s="30">
        <f t="shared" si="3"/>
        <v>120</v>
      </c>
      <c r="G53" s="26">
        <v>1024</v>
      </c>
      <c r="H53" s="30">
        <f t="shared" si="4"/>
        <v>1144</v>
      </c>
      <c r="I53" s="30"/>
      <c r="J53" s="31">
        <f t="shared" si="5"/>
        <v>20.25</v>
      </c>
      <c r="K53" s="37">
        <v>20</v>
      </c>
      <c r="L53" s="31">
        <f>IF(J53&gt;38,38,J53)</f>
        <v>20.25</v>
      </c>
    </row>
    <row r="54" spans="1:12" ht="12.75">
      <c r="A54" s="30">
        <v>51</v>
      </c>
      <c r="B54" s="30">
        <v>17157</v>
      </c>
      <c r="C54" s="30" t="s">
        <v>260</v>
      </c>
      <c r="D54" t="s">
        <v>12</v>
      </c>
      <c r="E54" s="37">
        <v>204</v>
      </c>
      <c r="F54" s="30">
        <f t="shared" si="3"/>
        <v>0</v>
      </c>
      <c r="G54" s="30">
        <v>1141</v>
      </c>
      <c r="H54" s="30">
        <f t="shared" si="4"/>
        <v>1141</v>
      </c>
      <c r="I54" s="30"/>
      <c r="J54" s="31">
        <f t="shared" si="5"/>
        <v>-3</v>
      </c>
      <c r="K54" s="37">
        <v>0</v>
      </c>
      <c r="L54" s="31">
        <f>IF(J54&lt;0,0,J54)</f>
        <v>0</v>
      </c>
    </row>
    <row r="55" spans="1:12" ht="12.75">
      <c r="A55" s="30">
        <v>52</v>
      </c>
      <c r="B55" s="37">
        <v>23274</v>
      </c>
      <c r="C55" s="37" t="s">
        <v>342</v>
      </c>
      <c r="D55" s="37" t="s">
        <v>19</v>
      </c>
      <c r="E55" s="37">
        <v>192</v>
      </c>
      <c r="F55" s="30">
        <f t="shared" si="3"/>
        <v>36</v>
      </c>
      <c r="G55" s="30">
        <v>1103</v>
      </c>
      <c r="H55" s="30">
        <f t="shared" si="4"/>
        <v>1139</v>
      </c>
      <c r="I55" s="30"/>
      <c r="J55" s="31">
        <f t="shared" si="5"/>
        <v>6</v>
      </c>
      <c r="K55" s="37">
        <v>6</v>
      </c>
      <c r="L55" s="31">
        <f>IF(J55&gt;38,38,J55)</f>
        <v>6</v>
      </c>
    </row>
    <row r="56" spans="1:12" ht="12.75">
      <c r="A56" s="30">
        <v>53</v>
      </c>
      <c r="B56" s="30">
        <v>17226</v>
      </c>
      <c r="C56" s="30" t="s">
        <v>152</v>
      </c>
      <c r="D56" s="30" t="s">
        <v>12</v>
      </c>
      <c r="E56" s="37">
        <v>182</v>
      </c>
      <c r="F56" s="30">
        <f t="shared" si="3"/>
        <v>84</v>
      </c>
      <c r="G56" s="30">
        <v>1037</v>
      </c>
      <c r="H56" s="30">
        <f t="shared" si="4"/>
        <v>1121</v>
      </c>
      <c r="I56" s="30"/>
      <c r="J56" s="31">
        <f t="shared" si="5"/>
        <v>13.5</v>
      </c>
      <c r="K56" s="37">
        <v>14</v>
      </c>
      <c r="L56" s="31">
        <f>IF(J56&lt;0,0,J56)</f>
        <v>13.5</v>
      </c>
    </row>
    <row r="57" spans="1:12" ht="12.75">
      <c r="A57" s="30">
        <v>54</v>
      </c>
      <c r="B57" s="26">
        <v>24410</v>
      </c>
      <c r="C57" s="26" t="s">
        <v>411</v>
      </c>
      <c r="D57" s="26" t="s">
        <v>17</v>
      </c>
      <c r="E57" s="37">
        <v>150</v>
      </c>
      <c r="F57" s="30">
        <f t="shared" si="3"/>
        <v>228</v>
      </c>
      <c r="G57" s="30">
        <v>878</v>
      </c>
      <c r="H57" s="30">
        <f t="shared" si="4"/>
        <v>1106</v>
      </c>
      <c r="I57" s="30"/>
      <c r="J57" s="31">
        <f t="shared" si="5"/>
        <v>37.5</v>
      </c>
      <c r="K57" s="37">
        <v>38</v>
      </c>
      <c r="L57" s="31">
        <f>IF(J57&gt;38,38,J57)</f>
        <v>37.5</v>
      </c>
    </row>
    <row r="58" spans="1:12" ht="12.75">
      <c r="A58" s="30">
        <v>55</v>
      </c>
      <c r="B58" s="30">
        <v>21257</v>
      </c>
      <c r="C58" s="30" t="s">
        <v>32</v>
      </c>
      <c r="D58" s="30" t="s">
        <v>19</v>
      </c>
      <c r="E58" s="37">
        <v>180</v>
      </c>
      <c r="F58" s="30">
        <f t="shared" si="3"/>
        <v>90</v>
      </c>
      <c r="G58" s="30">
        <v>1013</v>
      </c>
      <c r="H58" s="30">
        <f t="shared" si="4"/>
        <v>1103</v>
      </c>
      <c r="I58" s="30"/>
      <c r="J58" s="31">
        <f t="shared" si="5"/>
        <v>15</v>
      </c>
      <c r="K58" s="37">
        <v>15</v>
      </c>
      <c r="L58" s="31">
        <f>IF(J58&lt;0,0,J58)</f>
        <v>15</v>
      </c>
    </row>
    <row r="59" spans="1:12" ht="12.75">
      <c r="A59" s="30">
        <v>56</v>
      </c>
      <c r="B59" s="30">
        <v>21342</v>
      </c>
      <c r="C59" s="30" t="s">
        <v>135</v>
      </c>
      <c r="D59" s="30" t="s">
        <v>12</v>
      </c>
      <c r="E59" s="37">
        <v>180</v>
      </c>
      <c r="F59" s="30">
        <f t="shared" si="3"/>
        <v>90</v>
      </c>
      <c r="G59" s="30">
        <v>993</v>
      </c>
      <c r="H59" s="30">
        <f t="shared" si="4"/>
        <v>1083</v>
      </c>
      <c r="I59" s="30" t="s">
        <v>297</v>
      </c>
      <c r="J59" s="31">
        <f t="shared" si="5"/>
        <v>15</v>
      </c>
      <c r="K59" s="37">
        <v>15</v>
      </c>
      <c r="L59" s="31">
        <f>IF(J59&gt;38,38,J59)</f>
        <v>15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9.57421875" style="0" customWidth="1"/>
    <col min="4" max="4" width="11.00390625" style="0" customWidth="1"/>
    <col min="5" max="5" width="7.7109375" style="0" customWidth="1"/>
    <col min="6" max="8" width="9.140625" style="0" customWidth="1"/>
    <col min="9" max="9" width="5.7109375" style="0" customWidth="1"/>
  </cols>
  <sheetData>
    <row r="1" spans="1:4" ht="20.25">
      <c r="A1" s="5" t="s">
        <v>392</v>
      </c>
      <c r="D1" s="55" t="s">
        <v>505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30">
        <v>1</v>
      </c>
      <c r="B3" s="30">
        <v>17147</v>
      </c>
      <c r="C3" s="30" t="s">
        <v>11</v>
      </c>
      <c r="D3" s="30" t="s">
        <v>12</v>
      </c>
      <c r="E3" s="37">
        <v>221</v>
      </c>
      <c r="F3" s="30">
        <f aca="true" t="shared" si="0" ref="F3:F29">K3*8</f>
        <v>0</v>
      </c>
      <c r="G3" s="26">
        <v>1845</v>
      </c>
      <c r="H3" s="30">
        <f aca="true" t="shared" si="1" ref="H3:H29">F3+G3</f>
        <v>1845</v>
      </c>
      <c r="I3" s="30"/>
      <c r="J3" s="31">
        <f aca="true" t="shared" si="2" ref="J3:J29">(200-E3)*(75/100)</f>
        <v>-15.75</v>
      </c>
      <c r="K3" s="37">
        <v>0</v>
      </c>
      <c r="L3" s="31">
        <f>IF(J3&gt;38,38,J3)</f>
        <v>-15.75</v>
      </c>
      <c r="M3" s="27"/>
      <c r="N3" s="26"/>
    </row>
    <row r="4" spans="1:14" ht="12.75">
      <c r="A4" s="30">
        <v>2</v>
      </c>
      <c r="B4" s="30">
        <v>20304</v>
      </c>
      <c r="C4" s="30" t="s">
        <v>16</v>
      </c>
      <c r="D4" s="30" t="s">
        <v>17</v>
      </c>
      <c r="E4" s="37">
        <v>214</v>
      </c>
      <c r="F4" s="30">
        <f t="shared" si="0"/>
        <v>0</v>
      </c>
      <c r="G4" s="30">
        <v>1823</v>
      </c>
      <c r="H4" s="30">
        <f t="shared" si="1"/>
        <v>1823</v>
      </c>
      <c r="I4" s="30"/>
      <c r="J4" s="31">
        <f t="shared" si="2"/>
        <v>-10.5</v>
      </c>
      <c r="K4" s="37">
        <v>0</v>
      </c>
      <c r="L4" s="31">
        <f>IF(J4&lt;0,0,J4)</f>
        <v>0</v>
      </c>
      <c r="M4" s="27"/>
      <c r="N4" s="26"/>
    </row>
    <row r="5" spans="1:14" ht="12.75">
      <c r="A5" s="30">
        <v>3</v>
      </c>
      <c r="B5" s="30">
        <v>22575</v>
      </c>
      <c r="C5" s="26" t="s">
        <v>382</v>
      </c>
      <c r="D5" s="30" t="s">
        <v>12</v>
      </c>
      <c r="E5" s="37">
        <v>217</v>
      </c>
      <c r="F5" s="30">
        <f t="shared" si="0"/>
        <v>0</v>
      </c>
      <c r="G5" s="30">
        <v>1803</v>
      </c>
      <c r="H5" s="30">
        <f t="shared" si="1"/>
        <v>1803</v>
      </c>
      <c r="I5" s="30"/>
      <c r="J5" s="31">
        <f t="shared" si="2"/>
        <v>-12.75</v>
      </c>
      <c r="K5" s="37">
        <v>0</v>
      </c>
      <c r="L5" s="31">
        <f>IF(J5&gt;38,38,J5)</f>
        <v>-12.75</v>
      </c>
      <c r="M5" s="27"/>
      <c r="N5" s="26"/>
    </row>
    <row r="6" spans="1:14" ht="12.75">
      <c r="A6" s="30">
        <v>4</v>
      </c>
      <c r="B6" s="26">
        <v>22506</v>
      </c>
      <c r="C6" s="26" t="s">
        <v>409</v>
      </c>
      <c r="D6" s="26" t="s">
        <v>12</v>
      </c>
      <c r="E6" s="37">
        <v>204</v>
      </c>
      <c r="F6" s="30">
        <f t="shared" si="0"/>
        <v>0</v>
      </c>
      <c r="G6" s="26">
        <v>1783</v>
      </c>
      <c r="H6" s="30">
        <f t="shared" si="1"/>
        <v>1783</v>
      </c>
      <c r="I6" s="26" t="s">
        <v>410</v>
      </c>
      <c r="J6" s="31">
        <f t="shared" si="2"/>
        <v>-3</v>
      </c>
      <c r="K6" s="37">
        <v>0</v>
      </c>
      <c r="L6" s="31">
        <f>IF(J6&gt;38,38,J6)</f>
        <v>-3</v>
      </c>
      <c r="M6" s="27"/>
      <c r="N6" s="26"/>
    </row>
    <row r="7" spans="1:14" ht="12.75">
      <c r="A7" s="30">
        <v>5</v>
      </c>
      <c r="B7" s="30">
        <v>22815</v>
      </c>
      <c r="C7" s="30" t="s">
        <v>264</v>
      </c>
      <c r="D7" s="30" t="s">
        <v>14</v>
      </c>
      <c r="E7" s="37">
        <v>201</v>
      </c>
      <c r="F7" s="30">
        <f t="shared" si="0"/>
        <v>0</v>
      </c>
      <c r="G7" s="30">
        <v>1776</v>
      </c>
      <c r="H7" s="30">
        <f t="shared" si="1"/>
        <v>1776</v>
      </c>
      <c r="I7" s="30"/>
      <c r="J7" s="31">
        <f t="shared" si="2"/>
        <v>-0.75</v>
      </c>
      <c r="K7" s="37">
        <v>0</v>
      </c>
      <c r="L7" s="31">
        <f>IF(J7&lt;0,0,J7)</f>
        <v>0</v>
      </c>
      <c r="M7" s="27"/>
      <c r="N7" s="26"/>
    </row>
    <row r="8" spans="1:14" ht="12.75">
      <c r="A8" s="30">
        <v>6</v>
      </c>
      <c r="B8" s="30">
        <v>21890</v>
      </c>
      <c r="C8" s="30" t="s">
        <v>183</v>
      </c>
      <c r="D8" s="30" t="s">
        <v>36</v>
      </c>
      <c r="E8" s="37">
        <v>187</v>
      </c>
      <c r="F8" s="30">
        <f t="shared" si="0"/>
        <v>80</v>
      </c>
      <c r="G8" s="30">
        <v>1649</v>
      </c>
      <c r="H8" s="30">
        <f t="shared" si="1"/>
        <v>1729</v>
      </c>
      <c r="I8" s="30"/>
      <c r="J8" s="31">
        <f t="shared" si="2"/>
        <v>9.75</v>
      </c>
      <c r="K8" s="37">
        <v>10</v>
      </c>
      <c r="L8" s="31">
        <f>IF(J8&gt;38,38,J8)</f>
        <v>9.75</v>
      </c>
      <c r="M8" s="27"/>
      <c r="N8" s="26"/>
    </row>
    <row r="9" spans="1:14" ht="12.75">
      <c r="A9" s="30">
        <v>7</v>
      </c>
      <c r="B9" s="30">
        <v>21888</v>
      </c>
      <c r="C9" s="30" t="s">
        <v>104</v>
      </c>
      <c r="D9" s="30" t="s">
        <v>36</v>
      </c>
      <c r="E9" s="37">
        <v>185</v>
      </c>
      <c r="F9" s="30">
        <f t="shared" si="0"/>
        <v>88</v>
      </c>
      <c r="G9" s="30">
        <v>1608</v>
      </c>
      <c r="H9" s="30">
        <f t="shared" si="1"/>
        <v>1696</v>
      </c>
      <c r="I9" s="30"/>
      <c r="J9" s="31">
        <f t="shared" si="2"/>
        <v>11.25</v>
      </c>
      <c r="K9" s="37">
        <v>11</v>
      </c>
      <c r="L9" s="31">
        <f>IF(J9&gt;38,38,J9)</f>
        <v>11.25</v>
      </c>
      <c r="M9" s="27"/>
      <c r="N9" s="26"/>
    </row>
    <row r="10" spans="1:14" ht="12.75">
      <c r="A10" s="30">
        <v>8</v>
      </c>
      <c r="B10" s="26">
        <v>21189</v>
      </c>
      <c r="C10" s="26" t="s">
        <v>501</v>
      </c>
      <c r="D10" s="26" t="s">
        <v>17</v>
      </c>
      <c r="E10" s="37">
        <v>211</v>
      </c>
      <c r="F10" s="30">
        <f t="shared" si="0"/>
        <v>0</v>
      </c>
      <c r="G10" s="30">
        <v>1693</v>
      </c>
      <c r="H10" s="26">
        <f t="shared" si="1"/>
        <v>1693</v>
      </c>
      <c r="I10" s="30"/>
      <c r="J10" s="31">
        <f t="shared" si="2"/>
        <v>-8.25</v>
      </c>
      <c r="K10" s="37">
        <v>0</v>
      </c>
      <c r="L10" s="31">
        <f>IF(J10&lt;0,0,J10)</f>
        <v>0</v>
      </c>
      <c r="M10" s="27"/>
      <c r="N10" s="26"/>
    </row>
    <row r="11" spans="1:14" ht="12.75">
      <c r="A11" s="30">
        <v>9</v>
      </c>
      <c r="B11" s="30">
        <v>21129</v>
      </c>
      <c r="C11" s="41" t="s">
        <v>365</v>
      </c>
      <c r="D11" s="30" t="s">
        <v>17</v>
      </c>
      <c r="E11" s="37">
        <v>205</v>
      </c>
      <c r="F11" s="30">
        <f t="shared" si="0"/>
        <v>0</v>
      </c>
      <c r="G11" s="30">
        <v>1682</v>
      </c>
      <c r="H11" s="30">
        <f t="shared" si="1"/>
        <v>1682</v>
      </c>
      <c r="I11" s="30"/>
      <c r="J11" s="31">
        <f t="shared" si="2"/>
        <v>-3.75</v>
      </c>
      <c r="K11" s="37">
        <v>0</v>
      </c>
      <c r="L11" s="31">
        <f aca="true" t="shared" si="3" ref="L11:L17">IF(J11&gt;38,38,J11)</f>
        <v>-3.75</v>
      </c>
      <c r="M11" s="27"/>
      <c r="N11" s="26"/>
    </row>
    <row r="12" spans="1:14" ht="12.75">
      <c r="A12" s="30">
        <v>10</v>
      </c>
      <c r="B12" s="30">
        <v>17039</v>
      </c>
      <c r="C12" s="30" t="s">
        <v>263</v>
      </c>
      <c r="D12" s="30" t="s">
        <v>14</v>
      </c>
      <c r="E12" s="37">
        <v>211</v>
      </c>
      <c r="F12" s="30">
        <f t="shared" si="0"/>
        <v>0</v>
      </c>
      <c r="G12" s="30">
        <v>1681</v>
      </c>
      <c r="H12" s="30">
        <f t="shared" si="1"/>
        <v>1681</v>
      </c>
      <c r="I12" s="30"/>
      <c r="J12" s="31">
        <f t="shared" si="2"/>
        <v>-8.25</v>
      </c>
      <c r="K12" s="37">
        <v>0</v>
      </c>
      <c r="L12" s="31">
        <f t="shared" si="3"/>
        <v>-8.25</v>
      </c>
      <c r="M12" s="27"/>
      <c r="N12" s="26"/>
    </row>
    <row r="13" spans="1:14" ht="12.75">
      <c r="A13" s="30">
        <v>11</v>
      </c>
      <c r="B13" s="30">
        <v>21912</v>
      </c>
      <c r="C13" s="30" t="s">
        <v>181</v>
      </c>
      <c r="D13" s="30" t="s">
        <v>36</v>
      </c>
      <c r="E13" s="37">
        <v>172</v>
      </c>
      <c r="F13" s="30">
        <f t="shared" si="0"/>
        <v>168</v>
      </c>
      <c r="G13" s="30">
        <v>1508</v>
      </c>
      <c r="H13" s="30">
        <f t="shared" si="1"/>
        <v>1676</v>
      </c>
      <c r="I13" s="30"/>
      <c r="J13" s="31">
        <f t="shared" si="2"/>
        <v>21</v>
      </c>
      <c r="K13" s="37">
        <v>21</v>
      </c>
      <c r="L13" s="31">
        <f t="shared" si="3"/>
        <v>21</v>
      </c>
      <c r="M13" s="27"/>
      <c r="N13" s="26"/>
    </row>
    <row r="14" spans="1:14" ht="12.75">
      <c r="A14" s="30">
        <v>12</v>
      </c>
      <c r="B14" s="30">
        <v>21885</v>
      </c>
      <c r="C14" s="30" t="s">
        <v>274</v>
      </c>
      <c r="D14" s="30" t="s">
        <v>36</v>
      </c>
      <c r="E14" s="30">
        <v>169</v>
      </c>
      <c r="F14" s="30">
        <f t="shared" si="0"/>
        <v>184</v>
      </c>
      <c r="G14" s="30">
        <v>1448</v>
      </c>
      <c r="H14" s="30">
        <f t="shared" si="1"/>
        <v>1632</v>
      </c>
      <c r="I14" s="30"/>
      <c r="J14" s="31">
        <f t="shared" si="2"/>
        <v>23.25</v>
      </c>
      <c r="K14" s="37">
        <v>23</v>
      </c>
      <c r="L14" s="31">
        <f t="shared" si="3"/>
        <v>23.25</v>
      </c>
      <c r="M14" s="27"/>
      <c r="N14" s="26"/>
    </row>
    <row r="15" spans="1:14" ht="12.75">
      <c r="A15" s="30">
        <v>13</v>
      </c>
      <c r="B15" s="30">
        <v>21960</v>
      </c>
      <c r="C15" s="30" t="s">
        <v>154</v>
      </c>
      <c r="D15" s="30" t="s">
        <v>57</v>
      </c>
      <c r="E15" s="30">
        <v>178</v>
      </c>
      <c r="F15" s="30">
        <f t="shared" si="0"/>
        <v>136</v>
      </c>
      <c r="G15" s="30">
        <v>1484</v>
      </c>
      <c r="H15" s="30">
        <f t="shared" si="1"/>
        <v>1620</v>
      </c>
      <c r="I15" s="30"/>
      <c r="J15" s="31">
        <f t="shared" si="2"/>
        <v>16.5</v>
      </c>
      <c r="K15" s="37">
        <v>17</v>
      </c>
      <c r="L15" s="31">
        <f t="shared" si="3"/>
        <v>16.5</v>
      </c>
      <c r="M15" s="27"/>
      <c r="N15" s="26"/>
    </row>
    <row r="16" spans="1:14" ht="12.75">
      <c r="A16" s="30">
        <v>14</v>
      </c>
      <c r="B16" s="30">
        <v>22286</v>
      </c>
      <c r="C16" s="30" t="s">
        <v>145</v>
      </c>
      <c r="D16" s="30" t="s">
        <v>57</v>
      </c>
      <c r="E16" s="37">
        <v>176</v>
      </c>
      <c r="F16" s="30">
        <f t="shared" si="0"/>
        <v>144</v>
      </c>
      <c r="G16" s="26">
        <v>1473</v>
      </c>
      <c r="H16" s="30">
        <f t="shared" si="1"/>
        <v>1617</v>
      </c>
      <c r="I16" s="30"/>
      <c r="J16" s="31">
        <f t="shared" si="2"/>
        <v>18</v>
      </c>
      <c r="K16" s="37">
        <v>18</v>
      </c>
      <c r="L16" s="31">
        <f t="shared" si="3"/>
        <v>18</v>
      </c>
      <c r="M16" s="27"/>
      <c r="N16" s="26"/>
    </row>
    <row r="17" spans="1:14" ht="12.75">
      <c r="A17" s="30">
        <v>15</v>
      </c>
      <c r="B17" s="37">
        <v>23304</v>
      </c>
      <c r="C17" s="37" t="s">
        <v>348</v>
      </c>
      <c r="D17" s="37" t="s">
        <v>17</v>
      </c>
      <c r="E17" s="37">
        <v>187</v>
      </c>
      <c r="F17" s="30">
        <f t="shared" si="0"/>
        <v>80</v>
      </c>
      <c r="G17" s="26">
        <v>1516</v>
      </c>
      <c r="H17" s="30">
        <f t="shared" si="1"/>
        <v>1596</v>
      </c>
      <c r="I17" s="26"/>
      <c r="J17" s="31">
        <f t="shared" si="2"/>
        <v>9.75</v>
      </c>
      <c r="K17" s="37">
        <v>10</v>
      </c>
      <c r="L17" s="31">
        <f t="shared" si="3"/>
        <v>9.75</v>
      </c>
      <c r="M17" s="27"/>
      <c r="N17" s="26"/>
    </row>
    <row r="18" spans="1:14" ht="12.75">
      <c r="A18" s="30">
        <v>16</v>
      </c>
      <c r="B18" s="30">
        <v>17116</v>
      </c>
      <c r="C18" s="30" t="s">
        <v>30</v>
      </c>
      <c r="D18" s="30" t="s">
        <v>17</v>
      </c>
      <c r="E18" s="37">
        <v>203</v>
      </c>
      <c r="F18" s="30">
        <f t="shared" si="0"/>
        <v>0</v>
      </c>
      <c r="G18" s="30">
        <v>1595</v>
      </c>
      <c r="H18" s="30">
        <f t="shared" si="1"/>
        <v>1595</v>
      </c>
      <c r="I18" s="30"/>
      <c r="J18" s="31">
        <f t="shared" si="2"/>
        <v>-2.25</v>
      </c>
      <c r="K18" s="37">
        <v>0</v>
      </c>
      <c r="L18" s="31">
        <f>IF(J18&lt;0,0,J18)</f>
        <v>0</v>
      </c>
      <c r="M18" s="27"/>
      <c r="N18" s="26"/>
    </row>
    <row r="19" spans="1:14" ht="12.75">
      <c r="A19" s="30">
        <v>17</v>
      </c>
      <c r="B19" s="30">
        <v>17279</v>
      </c>
      <c r="C19" s="30" t="s">
        <v>250</v>
      </c>
      <c r="D19" s="30" t="s">
        <v>57</v>
      </c>
      <c r="E19" s="37">
        <v>197</v>
      </c>
      <c r="F19" s="30">
        <f t="shared" si="0"/>
        <v>16</v>
      </c>
      <c r="G19" s="30">
        <v>1563</v>
      </c>
      <c r="H19" s="30">
        <f t="shared" si="1"/>
        <v>1579</v>
      </c>
      <c r="I19" s="30"/>
      <c r="J19" s="31">
        <f t="shared" si="2"/>
        <v>2.25</v>
      </c>
      <c r="K19" s="30">
        <v>2</v>
      </c>
      <c r="L19" s="31">
        <f>IF(J19&lt;0,0,J19)</f>
        <v>2.25</v>
      </c>
      <c r="M19" s="27"/>
      <c r="N19" s="26"/>
    </row>
    <row r="20" spans="1:14" ht="12.75">
      <c r="A20" s="30">
        <v>18</v>
      </c>
      <c r="B20" s="30">
        <v>21883</v>
      </c>
      <c r="C20" s="30" t="s">
        <v>131</v>
      </c>
      <c r="D20" s="30" t="s">
        <v>36</v>
      </c>
      <c r="E20" s="30">
        <v>179</v>
      </c>
      <c r="F20" s="30">
        <f t="shared" si="0"/>
        <v>128</v>
      </c>
      <c r="G20" s="30">
        <v>1450</v>
      </c>
      <c r="H20" s="30">
        <f t="shared" si="1"/>
        <v>1578</v>
      </c>
      <c r="I20" s="30"/>
      <c r="J20" s="31">
        <f t="shared" si="2"/>
        <v>15.75</v>
      </c>
      <c r="K20" s="37">
        <v>16</v>
      </c>
      <c r="L20" s="31">
        <f>IF(J20&lt;0,0,J20)</f>
        <v>15.75</v>
      </c>
      <c r="M20" s="27"/>
      <c r="N20" s="26"/>
    </row>
    <row r="21" spans="1:14" ht="12.75">
      <c r="A21" s="30">
        <v>19</v>
      </c>
      <c r="B21" s="30">
        <v>21889</v>
      </c>
      <c r="C21" s="30" t="s">
        <v>141</v>
      </c>
      <c r="D21" s="30" t="s">
        <v>36</v>
      </c>
      <c r="E21" s="37">
        <v>165</v>
      </c>
      <c r="F21" s="30">
        <f t="shared" si="0"/>
        <v>208</v>
      </c>
      <c r="G21" s="30">
        <v>1366</v>
      </c>
      <c r="H21" s="30">
        <f t="shared" si="1"/>
        <v>1574</v>
      </c>
      <c r="I21" s="30"/>
      <c r="J21" s="31">
        <f t="shared" si="2"/>
        <v>26.25</v>
      </c>
      <c r="K21" s="37">
        <v>26</v>
      </c>
      <c r="L21" s="31">
        <f aca="true" t="shared" si="4" ref="L21:L29">IF(J21&gt;38,38,J21)</f>
        <v>26.25</v>
      </c>
      <c r="M21" s="27"/>
      <c r="N21" s="26"/>
    </row>
    <row r="22" spans="1:14" ht="12.75">
      <c r="A22" s="30">
        <v>20</v>
      </c>
      <c r="B22" s="37">
        <v>23470</v>
      </c>
      <c r="C22" s="37" t="s">
        <v>361</v>
      </c>
      <c r="D22" s="37" t="s">
        <v>36</v>
      </c>
      <c r="E22" s="37">
        <v>151</v>
      </c>
      <c r="F22" s="30">
        <f t="shared" si="0"/>
        <v>296</v>
      </c>
      <c r="G22" s="37">
        <v>1266</v>
      </c>
      <c r="H22" s="30">
        <f t="shared" si="1"/>
        <v>1562</v>
      </c>
      <c r="I22" s="30"/>
      <c r="J22" s="31">
        <f t="shared" si="2"/>
        <v>36.75</v>
      </c>
      <c r="K22" s="37">
        <v>37</v>
      </c>
      <c r="L22" s="31">
        <f t="shared" si="4"/>
        <v>36.75</v>
      </c>
      <c r="M22" s="27"/>
      <c r="N22" s="26"/>
    </row>
    <row r="23" spans="1:14" ht="12.75">
      <c r="A23" s="30">
        <v>21</v>
      </c>
      <c r="B23" s="30">
        <v>20239</v>
      </c>
      <c r="C23" s="30" t="s">
        <v>163</v>
      </c>
      <c r="D23" s="30" t="s">
        <v>36</v>
      </c>
      <c r="E23" s="37">
        <v>173</v>
      </c>
      <c r="F23" s="30">
        <f t="shared" si="0"/>
        <v>160</v>
      </c>
      <c r="G23" s="30">
        <v>1394</v>
      </c>
      <c r="H23" s="30">
        <f t="shared" si="1"/>
        <v>1554</v>
      </c>
      <c r="I23" s="30"/>
      <c r="J23" s="31">
        <f t="shared" si="2"/>
        <v>20.25</v>
      </c>
      <c r="K23" s="37">
        <v>20</v>
      </c>
      <c r="L23" s="31">
        <f t="shared" si="4"/>
        <v>20.25</v>
      </c>
      <c r="M23" s="27"/>
      <c r="N23" s="26"/>
    </row>
    <row r="24" spans="1:14" ht="12.75">
      <c r="A24" s="30">
        <v>22</v>
      </c>
      <c r="B24" s="30">
        <v>21886</v>
      </c>
      <c r="C24" s="30" t="s">
        <v>134</v>
      </c>
      <c r="D24" s="30" t="s">
        <v>36</v>
      </c>
      <c r="E24" s="37">
        <v>174</v>
      </c>
      <c r="F24" s="30">
        <f t="shared" si="0"/>
        <v>160</v>
      </c>
      <c r="G24" s="26">
        <v>1391</v>
      </c>
      <c r="H24" s="30">
        <f t="shared" si="1"/>
        <v>1551</v>
      </c>
      <c r="I24" s="30"/>
      <c r="J24" s="31">
        <f t="shared" si="2"/>
        <v>19.5</v>
      </c>
      <c r="K24" s="37">
        <v>20</v>
      </c>
      <c r="L24" s="31">
        <f t="shared" si="4"/>
        <v>19.5</v>
      </c>
      <c r="M24" s="27"/>
      <c r="N24" s="26"/>
    </row>
    <row r="25" spans="1:14" ht="12.75">
      <c r="A25" s="30">
        <v>23</v>
      </c>
      <c r="B25" s="26">
        <v>3912</v>
      </c>
      <c r="C25" s="26" t="s">
        <v>127</v>
      </c>
      <c r="D25" s="26" t="s">
        <v>36</v>
      </c>
      <c r="E25" s="26">
        <v>164</v>
      </c>
      <c r="F25" s="30">
        <f t="shared" si="0"/>
        <v>216</v>
      </c>
      <c r="G25" s="26">
        <v>1330</v>
      </c>
      <c r="H25" s="26">
        <f t="shared" si="1"/>
        <v>1546</v>
      </c>
      <c r="I25" s="26"/>
      <c r="J25" s="27">
        <f t="shared" si="2"/>
        <v>27</v>
      </c>
      <c r="K25" s="37">
        <v>27</v>
      </c>
      <c r="L25" s="27">
        <f t="shared" si="4"/>
        <v>27</v>
      </c>
      <c r="M25" s="27"/>
      <c r="N25" s="26"/>
    </row>
    <row r="26" spans="1:14" ht="12.75">
      <c r="A26" s="30">
        <v>24</v>
      </c>
      <c r="B26" s="30">
        <v>21892</v>
      </c>
      <c r="C26" s="30" t="s">
        <v>155</v>
      </c>
      <c r="D26" s="30" t="s">
        <v>36</v>
      </c>
      <c r="E26" s="37">
        <v>162</v>
      </c>
      <c r="F26" s="30">
        <f t="shared" si="0"/>
        <v>232</v>
      </c>
      <c r="G26" s="30">
        <v>1308</v>
      </c>
      <c r="H26" s="30">
        <f t="shared" si="1"/>
        <v>1540</v>
      </c>
      <c r="I26" s="30"/>
      <c r="J26" s="31">
        <f t="shared" si="2"/>
        <v>28.5</v>
      </c>
      <c r="K26" s="37">
        <v>29</v>
      </c>
      <c r="L26" s="31">
        <f t="shared" si="4"/>
        <v>28.5</v>
      </c>
      <c r="M26" s="27"/>
      <c r="N26" s="26"/>
    </row>
    <row r="27" spans="1:14" ht="12.75">
      <c r="A27" s="30">
        <v>25</v>
      </c>
      <c r="B27" s="37">
        <v>24119</v>
      </c>
      <c r="C27" s="37" t="s">
        <v>415</v>
      </c>
      <c r="D27" s="37" t="s">
        <v>17</v>
      </c>
      <c r="E27" s="37">
        <v>176</v>
      </c>
      <c r="F27" s="30">
        <f t="shared" si="0"/>
        <v>144</v>
      </c>
      <c r="G27" s="30">
        <v>1301</v>
      </c>
      <c r="H27" s="30">
        <f t="shared" si="1"/>
        <v>1445</v>
      </c>
      <c r="I27" s="26" t="s">
        <v>297</v>
      </c>
      <c r="J27" s="31">
        <f t="shared" si="2"/>
        <v>18</v>
      </c>
      <c r="K27" s="37">
        <v>18</v>
      </c>
      <c r="L27" s="31">
        <f t="shared" si="4"/>
        <v>18</v>
      </c>
      <c r="M27" s="27"/>
      <c r="N27" s="26"/>
    </row>
    <row r="28" spans="1:14" ht="12.75">
      <c r="A28" s="30">
        <v>26</v>
      </c>
      <c r="B28" s="30">
        <v>21893</v>
      </c>
      <c r="C28" s="30" t="s">
        <v>89</v>
      </c>
      <c r="D28" s="30" t="s">
        <v>36</v>
      </c>
      <c r="E28" s="37">
        <v>172</v>
      </c>
      <c r="F28" s="30">
        <f t="shared" si="0"/>
        <v>168</v>
      </c>
      <c r="G28" s="30">
        <v>1246</v>
      </c>
      <c r="H28" s="30">
        <f t="shared" si="1"/>
        <v>1414</v>
      </c>
      <c r="I28" s="30"/>
      <c r="J28" s="31">
        <f t="shared" si="2"/>
        <v>21</v>
      </c>
      <c r="K28" s="37">
        <v>21</v>
      </c>
      <c r="L28" s="31">
        <f t="shared" si="4"/>
        <v>21</v>
      </c>
      <c r="M28" s="27"/>
      <c r="N28" s="26"/>
    </row>
    <row r="29" spans="1:14" ht="12.75">
      <c r="A29" s="30">
        <v>27</v>
      </c>
      <c r="B29" s="26">
        <v>24194</v>
      </c>
      <c r="C29" s="26" t="s">
        <v>504</v>
      </c>
      <c r="D29" s="26" t="s">
        <v>36</v>
      </c>
      <c r="E29" s="37">
        <v>172</v>
      </c>
      <c r="F29" s="30">
        <f t="shared" si="0"/>
        <v>168</v>
      </c>
      <c r="G29" s="26">
        <v>1087</v>
      </c>
      <c r="H29" s="30">
        <f t="shared" si="1"/>
        <v>1255</v>
      </c>
      <c r="I29" s="30"/>
      <c r="J29" s="31">
        <f t="shared" si="2"/>
        <v>21</v>
      </c>
      <c r="K29" s="37">
        <v>21</v>
      </c>
      <c r="L29" s="31">
        <f t="shared" si="4"/>
        <v>21</v>
      </c>
      <c r="M29" s="27"/>
      <c r="N29" s="26"/>
    </row>
    <row r="30" spans="1:14" ht="12.75">
      <c r="A30" s="26"/>
      <c r="B30" s="26"/>
      <c r="C30" s="26"/>
      <c r="D30" s="26"/>
      <c r="E30" s="37"/>
      <c r="F30" s="26"/>
      <c r="G30" s="26"/>
      <c r="H30" s="26"/>
      <c r="I30" s="26"/>
      <c r="J30" s="26"/>
      <c r="K30" s="27"/>
      <c r="L30" s="37"/>
      <c r="M30" s="27"/>
      <c r="N30" s="26"/>
    </row>
    <row r="31" spans="1:14" ht="12.75">
      <c r="A31" s="26"/>
      <c r="B31" s="26"/>
      <c r="C31" s="26"/>
      <c r="D31" s="26"/>
      <c r="E31" s="37"/>
      <c r="F31" s="26"/>
      <c r="G31" s="37"/>
      <c r="H31" s="26"/>
      <c r="I31" s="26"/>
      <c r="J31" s="26"/>
      <c r="K31" s="27"/>
      <c r="L31" s="37"/>
      <c r="M31" s="27"/>
      <c r="N31" s="26"/>
    </row>
    <row r="32" spans="1:14" ht="12.75">
      <c r="A32" s="26"/>
      <c r="C32" s="37"/>
      <c r="D32" s="37"/>
      <c r="E32" s="37"/>
      <c r="F32" s="26"/>
      <c r="G32" s="37"/>
      <c r="H32" s="26"/>
      <c r="I32" s="26"/>
      <c r="J32" s="26"/>
      <c r="K32" s="27"/>
      <c r="L32" s="37"/>
      <c r="M32" s="27"/>
      <c r="N32" s="26"/>
    </row>
    <row r="33" spans="1:14" ht="12.75">
      <c r="A33" s="26"/>
      <c r="B33" s="26"/>
      <c r="C33" s="26"/>
      <c r="D33" s="26"/>
      <c r="E33" s="37"/>
      <c r="F33" s="26"/>
      <c r="G33" s="26"/>
      <c r="H33" s="26"/>
      <c r="I33" s="26"/>
      <c r="J33" s="26"/>
      <c r="K33" s="27"/>
      <c r="L33" s="37"/>
      <c r="M33" s="27"/>
      <c r="N33" s="26"/>
    </row>
    <row r="34" spans="1:14" ht="12.75">
      <c r="A34" s="26"/>
      <c r="B34" s="26"/>
      <c r="C34" s="26"/>
      <c r="E34" s="37"/>
      <c r="F34" s="26"/>
      <c r="G34" s="26"/>
      <c r="H34" s="26"/>
      <c r="I34" s="26"/>
      <c r="J34" s="26"/>
      <c r="K34" s="27"/>
      <c r="L34" s="37"/>
      <c r="M34" s="27"/>
      <c r="N34" s="26"/>
    </row>
    <row r="35" spans="1:14" ht="12.75">
      <c r="A35" s="26"/>
      <c r="B35" s="26"/>
      <c r="C35" s="26"/>
      <c r="D35" s="26"/>
      <c r="E35" s="37"/>
      <c r="F35" s="26"/>
      <c r="G35" s="26"/>
      <c r="H35" s="26"/>
      <c r="I35" s="26"/>
      <c r="J35" s="26"/>
      <c r="K35" s="27"/>
      <c r="L35" s="37"/>
      <c r="M35" s="27"/>
      <c r="N35" s="26"/>
    </row>
    <row r="36" spans="1:14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37"/>
      <c r="M36" s="27"/>
      <c r="N36" s="26"/>
    </row>
    <row r="37" spans="1:14" ht="12.75">
      <c r="A37" s="26"/>
      <c r="B37" s="26"/>
      <c r="C37" s="26"/>
      <c r="D37" s="26"/>
      <c r="E37" s="37"/>
      <c r="F37" s="26"/>
      <c r="G37" s="26"/>
      <c r="H37" s="26"/>
      <c r="I37" s="26"/>
      <c r="J37" s="26"/>
      <c r="K37" s="27"/>
      <c r="L37" s="37"/>
      <c r="M37" s="27"/>
      <c r="N37" s="26"/>
    </row>
    <row r="38" spans="1:14" ht="12.75">
      <c r="A38" s="26"/>
      <c r="B38" s="26"/>
      <c r="C38" s="26"/>
      <c r="D38" s="26"/>
      <c r="E38" s="37"/>
      <c r="F38" s="26"/>
      <c r="G38" s="26"/>
      <c r="H38" s="26"/>
      <c r="I38" s="26"/>
      <c r="J38" s="26"/>
      <c r="K38" s="27"/>
      <c r="L38" s="37"/>
      <c r="M38" s="27"/>
      <c r="N38" s="26"/>
    </row>
    <row r="39" spans="1:14" ht="12.75">
      <c r="A39" s="26"/>
      <c r="B39" s="26"/>
      <c r="C39" s="26"/>
      <c r="D39" s="26"/>
      <c r="E39" s="37"/>
      <c r="F39" s="26"/>
      <c r="G39" s="26"/>
      <c r="H39" s="26"/>
      <c r="I39" s="26"/>
      <c r="J39" s="26"/>
      <c r="K39" s="27"/>
      <c r="L39" s="37"/>
      <c r="M39" s="27"/>
      <c r="N39" s="26"/>
    </row>
    <row r="40" spans="1:14" ht="12.75">
      <c r="A40" s="26"/>
      <c r="B40" s="26"/>
      <c r="C40" s="26"/>
      <c r="D40" s="26"/>
      <c r="E40" s="37"/>
      <c r="F40" s="26"/>
      <c r="G40" s="26"/>
      <c r="H40" s="26"/>
      <c r="I40" s="26"/>
      <c r="J40" s="26"/>
      <c r="K40" s="27"/>
      <c r="L40" s="37"/>
      <c r="M40" s="27"/>
      <c r="N40" s="26"/>
    </row>
    <row r="41" spans="1:14" ht="12.75">
      <c r="A41" s="26"/>
      <c r="B41" s="26"/>
      <c r="C41" s="26"/>
      <c r="D41" s="26"/>
      <c r="E41" s="37"/>
      <c r="F41" s="26"/>
      <c r="G41" s="26"/>
      <c r="H41" s="26"/>
      <c r="I41" s="26"/>
      <c r="J41" s="26"/>
      <c r="K41" s="27"/>
      <c r="L41" s="37"/>
      <c r="M41" s="27"/>
      <c r="N41" s="26"/>
    </row>
    <row r="42" spans="1:14" ht="12.75">
      <c r="A42" s="26"/>
      <c r="B42" s="26"/>
      <c r="C42" s="26"/>
      <c r="D42" s="26"/>
      <c r="E42" s="37"/>
      <c r="F42" s="26"/>
      <c r="G42" s="26"/>
      <c r="H42" s="26"/>
      <c r="I42" s="26"/>
      <c r="J42" s="26"/>
      <c r="K42" s="27"/>
      <c r="L42" s="37"/>
      <c r="M42" s="27"/>
      <c r="N42" s="26"/>
    </row>
    <row r="43" spans="1:14" ht="12.75">
      <c r="A43" s="26"/>
      <c r="B43" s="26"/>
      <c r="C43" s="26"/>
      <c r="D43" s="26"/>
      <c r="E43" s="37"/>
      <c r="F43" s="26"/>
      <c r="G43" s="26"/>
      <c r="H43" s="26"/>
      <c r="I43" s="26"/>
      <c r="J43" s="26"/>
      <c r="K43" s="27"/>
      <c r="L43" s="37"/>
      <c r="M43" s="27"/>
      <c r="N43" s="26"/>
    </row>
    <row r="44" spans="1:14" ht="12.75">
      <c r="A44" s="26"/>
      <c r="B44" s="26"/>
      <c r="C44" s="26"/>
      <c r="D44" s="26"/>
      <c r="E44" s="37"/>
      <c r="F44" s="26"/>
      <c r="G44" s="37"/>
      <c r="H44" s="26"/>
      <c r="I44" s="26"/>
      <c r="J44" s="26"/>
      <c r="K44" s="27"/>
      <c r="L44" s="37"/>
      <c r="M44" s="27"/>
      <c r="N44" s="26"/>
    </row>
    <row r="45" spans="1:14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7"/>
      <c r="L45" s="37"/>
      <c r="M45" s="27"/>
      <c r="N45" s="26"/>
    </row>
    <row r="46" spans="1:14" ht="12.75">
      <c r="A46" s="26"/>
      <c r="B46" s="26"/>
      <c r="C46" s="26"/>
      <c r="D46" s="26"/>
      <c r="E46" s="37"/>
      <c r="F46" s="26"/>
      <c r="G46" s="26"/>
      <c r="H46" s="26"/>
      <c r="I46" s="26"/>
      <c r="J46" s="26"/>
      <c r="K46" s="27"/>
      <c r="L46" s="37"/>
      <c r="M46" s="27"/>
      <c r="N46" s="26"/>
    </row>
    <row r="47" spans="1:14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37"/>
      <c r="M47" s="27"/>
      <c r="N47" s="26"/>
    </row>
    <row r="48" spans="1:14" ht="12.75">
      <c r="A48" s="26"/>
      <c r="B48" s="37"/>
      <c r="C48" s="37"/>
      <c r="D48" s="37"/>
      <c r="E48" s="37"/>
      <c r="F48" s="26"/>
      <c r="G48" s="37"/>
      <c r="H48" s="26"/>
      <c r="I48" s="26"/>
      <c r="J48" s="26"/>
      <c r="K48" s="27"/>
      <c r="L48" s="37"/>
      <c r="M48" s="27"/>
      <c r="N48" s="26"/>
    </row>
    <row r="49" spans="1:14" ht="12.75">
      <c r="A49" s="26"/>
      <c r="B49" s="26"/>
      <c r="C49" s="26"/>
      <c r="D49" s="26"/>
      <c r="E49" s="37"/>
      <c r="F49" s="26"/>
      <c r="G49" s="26"/>
      <c r="H49" s="26"/>
      <c r="I49" s="26"/>
      <c r="J49" s="26"/>
      <c r="K49" s="27"/>
      <c r="L49" s="26"/>
      <c r="M49" s="27"/>
      <c r="N49" s="26"/>
    </row>
    <row r="50" spans="1:14" ht="12.75">
      <c r="A50" s="26"/>
      <c r="B50" s="26"/>
      <c r="C50" s="26"/>
      <c r="D50" s="26"/>
      <c r="E50" s="37"/>
      <c r="F50" s="26"/>
      <c r="G50" s="26"/>
      <c r="H50" s="26"/>
      <c r="I50" s="26"/>
      <c r="J50" s="26"/>
      <c r="K50" s="27"/>
      <c r="L50" s="37"/>
      <c r="M50" s="27"/>
      <c r="N50" s="26"/>
    </row>
    <row r="51" spans="1:14" ht="12.75">
      <c r="A51" s="26"/>
      <c r="B51" s="26"/>
      <c r="C51" s="26"/>
      <c r="D51" s="26"/>
      <c r="E51" s="37"/>
      <c r="F51" s="26"/>
      <c r="G51" s="26"/>
      <c r="H51" s="26"/>
      <c r="I51" s="26"/>
      <c r="J51" s="26"/>
      <c r="K51" s="27"/>
      <c r="L51" s="37"/>
      <c r="M51" s="27"/>
      <c r="N51" s="26"/>
    </row>
    <row r="52" spans="1:14" ht="12.75">
      <c r="A52" s="26"/>
      <c r="B52" s="26"/>
      <c r="C52" s="26"/>
      <c r="D52" s="26"/>
      <c r="E52" s="37"/>
      <c r="F52" s="26"/>
      <c r="G52" s="26"/>
      <c r="H52" s="26"/>
      <c r="I52" s="26"/>
      <c r="J52" s="26"/>
      <c r="K52" s="27"/>
      <c r="L52" s="37"/>
      <c r="M52" s="27"/>
      <c r="N52" s="26"/>
    </row>
    <row r="53" spans="1:14" ht="12.75">
      <c r="A53" s="26"/>
      <c r="B53" s="37"/>
      <c r="C53" s="37"/>
      <c r="D53" s="37"/>
      <c r="E53" s="37"/>
      <c r="F53" s="26"/>
      <c r="G53" s="26"/>
      <c r="H53" s="26"/>
      <c r="I53" s="26"/>
      <c r="J53" s="26"/>
      <c r="K53" s="27"/>
      <c r="L53" s="37"/>
      <c r="M53" s="27"/>
      <c r="N53" s="26"/>
    </row>
    <row r="54" spans="1:14" ht="12.75">
      <c r="A54" s="26"/>
      <c r="B54" s="26"/>
      <c r="C54" s="26"/>
      <c r="D54" s="26"/>
      <c r="E54" s="37"/>
      <c r="F54" s="26"/>
      <c r="G54" s="26"/>
      <c r="H54" s="26"/>
      <c r="I54" s="26"/>
      <c r="J54" s="26"/>
      <c r="K54" s="27"/>
      <c r="L54" s="37"/>
      <c r="M54" s="27"/>
      <c r="N54" s="26"/>
    </row>
    <row r="55" spans="1:14" ht="12.75">
      <c r="A55" s="26"/>
      <c r="B55" s="26"/>
      <c r="C55" s="26"/>
      <c r="D55" s="26"/>
      <c r="E55" s="37"/>
      <c r="F55" s="26"/>
      <c r="G55" s="26"/>
      <c r="H55" s="26"/>
      <c r="I55" s="26"/>
      <c r="J55" s="26"/>
      <c r="K55" s="27"/>
      <c r="L55" s="37"/>
      <c r="M55" s="27"/>
      <c r="N55" s="26"/>
    </row>
    <row r="56" spans="1:13" ht="12.75">
      <c r="A56" s="26"/>
      <c r="B56" s="37"/>
      <c r="C56" s="37"/>
      <c r="D56" s="37"/>
      <c r="E56" s="37"/>
      <c r="F56" s="26"/>
      <c r="G56" s="26"/>
      <c r="H56" s="26"/>
      <c r="I56" s="26"/>
      <c r="J56" s="26"/>
      <c r="K56" s="27"/>
      <c r="L56" s="37"/>
      <c r="M56" s="27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19.57421875" style="0" customWidth="1"/>
    <col min="4" max="4" width="10.7109375" style="0" customWidth="1"/>
    <col min="5" max="5" width="7.28125" style="0" customWidth="1"/>
    <col min="6" max="6" width="8.421875" style="0" customWidth="1"/>
    <col min="7" max="7" width="6.421875" style="0" customWidth="1"/>
    <col min="8" max="8" width="7.57421875" style="0" customWidth="1"/>
    <col min="9" max="9" width="8.00390625" style="0" customWidth="1"/>
    <col min="10" max="10" width="8.421875" style="0" customWidth="1"/>
    <col min="11" max="11" width="10.57421875" style="0" customWidth="1"/>
    <col min="12" max="12" width="6.57421875" style="0" customWidth="1"/>
    <col min="13" max="13" width="9.140625" style="0" customWidth="1"/>
  </cols>
  <sheetData>
    <row r="1" spans="1:4" ht="20.25">
      <c r="A1" s="5" t="s">
        <v>393</v>
      </c>
      <c r="D1" s="26" t="s">
        <v>518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30">
        <v>1</v>
      </c>
      <c r="B3" s="30">
        <v>17147</v>
      </c>
      <c r="C3" s="30" t="s">
        <v>11</v>
      </c>
      <c r="D3" s="30" t="s">
        <v>12</v>
      </c>
      <c r="E3" s="37">
        <v>221</v>
      </c>
      <c r="F3" s="30">
        <f aca="true" t="shared" si="0" ref="F3:F44">K3*6</f>
        <v>0</v>
      </c>
      <c r="G3" s="26">
        <v>1468</v>
      </c>
      <c r="H3" s="30">
        <f aca="true" t="shared" si="1" ref="H3:H44">F3+G3</f>
        <v>1468</v>
      </c>
      <c r="I3" s="30"/>
      <c r="J3" s="31">
        <f aca="true" t="shared" si="2" ref="J3:J44">(200-E3)*(75/100)</f>
        <v>-15.75</v>
      </c>
      <c r="K3" s="37">
        <v>0</v>
      </c>
      <c r="L3" s="31">
        <f>IF(J3&gt;38,38,J3)</f>
        <v>-15.75</v>
      </c>
      <c r="M3" s="31"/>
      <c r="N3" s="30"/>
    </row>
    <row r="4" spans="1:14" ht="12.75">
      <c r="A4" s="30">
        <v>2</v>
      </c>
      <c r="B4" s="30">
        <v>22292</v>
      </c>
      <c r="C4" s="30" t="s">
        <v>23</v>
      </c>
      <c r="D4" s="30" t="s">
        <v>24</v>
      </c>
      <c r="E4" s="37">
        <v>223</v>
      </c>
      <c r="F4" s="30">
        <f t="shared" si="0"/>
        <v>0</v>
      </c>
      <c r="G4" s="30">
        <v>1459</v>
      </c>
      <c r="H4" s="30">
        <f t="shared" si="1"/>
        <v>1459</v>
      </c>
      <c r="I4" s="30"/>
      <c r="J4" s="31">
        <f t="shared" si="2"/>
        <v>-17.25</v>
      </c>
      <c r="K4" s="37">
        <v>0</v>
      </c>
      <c r="L4" s="31">
        <f>IF(J4&lt;0,0,J4)</f>
        <v>0</v>
      </c>
      <c r="M4" s="31"/>
      <c r="N4" s="30"/>
    </row>
    <row r="5" spans="1:14" ht="12.75">
      <c r="A5" s="30">
        <v>3</v>
      </c>
      <c r="B5" s="37">
        <v>24001</v>
      </c>
      <c r="C5" s="37" t="s">
        <v>379</v>
      </c>
      <c r="D5" s="37" t="s">
        <v>19</v>
      </c>
      <c r="E5" s="37">
        <v>193</v>
      </c>
      <c r="F5" s="30">
        <f t="shared" si="0"/>
        <v>30</v>
      </c>
      <c r="G5" s="37">
        <v>1373</v>
      </c>
      <c r="H5" s="30">
        <f t="shared" si="1"/>
        <v>1403</v>
      </c>
      <c r="I5" s="26" t="s">
        <v>297</v>
      </c>
      <c r="J5" s="31">
        <f t="shared" si="2"/>
        <v>5.25</v>
      </c>
      <c r="K5" s="37">
        <v>5</v>
      </c>
      <c r="L5" s="31">
        <f>IF(J5&gt;38,38,J5)</f>
        <v>5.25</v>
      </c>
      <c r="M5" s="31"/>
      <c r="N5" s="30"/>
    </row>
    <row r="6" spans="1:14" ht="12.75">
      <c r="A6" s="30">
        <v>4</v>
      </c>
      <c r="B6" s="26">
        <v>1058</v>
      </c>
      <c r="C6" s="26" t="s">
        <v>40</v>
      </c>
      <c r="D6" s="26" t="s">
        <v>24</v>
      </c>
      <c r="E6" s="26">
        <v>200</v>
      </c>
      <c r="F6" s="30">
        <f t="shared" si="0"/>
        <v>0</v>
      </c>
      <c r="G6" s="26">
        <v>1362</v>
      </c>
      <c r="H6" s="26">
        <f t="shared" si="1"/>
        <v>1362</v>
      </c>
      <c r="I6" s="26"/>
      <c r="J6" s="27">
        <f t="shared" si="2"/>
        <v>0</v>
      </c>
      <c r="K6" s="37">
        <v>0</v>
      </c>
      <c r="L6" s="27">
        <f>IF(J6&gt;38,38,J6)</f>
        <v>0</v>
      </c>
      <c r="M6" s="31"/>
      <c r="N6" s="30"/>
    </row>
    <row r="7" spans="1:14" ht="12.75">
      <c r="A7" s="30">
        <v>5</v>
      </c>
      <c r="B7" s="26">
        <v>22506</v>
      </c>
      <c r="C7" s="26" t="s">
        <v>409</v>
      </c>
      <c r="D7" s="26" t="s">
        <v>12</v>
      </c>
      <c r="E7" s="37">
        <v>202</v>
      </c>
      <c r="F7" s="30">
        <f t="shared" si="0"/>
        <v>0</v>
      </c>
      <c r="G7" s="26">
        <v>1331</v>
      </c>
      <c r="H7" s="30">
        <f t="shared" si="1"/>
        <v>1331</v>
      </c>
      <c r="I7" s="26" t="s">
        <v>410</v>
      </c>
      <c r="J7" s="31">
        <f t="shared" si="2"/>
        <v>-1.5</v>
      </c>
      <c r="K7" s="37">
        <v>0</v>
      </c>
      <c r="L7" s="31">
        <f>IF(J7&gt;38,38,J7)</f>
        <v>-1.5</v>
      </c>
      <c r="M7" s="31"/>
      <c r="N7" s="30"/>
    </row>
    <row r="8" spans="1:14" ht="12.75">
      <c r="A8" s="30">
        <v>6</v>
      </c>
      <c r="B8" s="30">
        <v>21129</v>
      </c>
      <c r="C8" s="41" t="s">
        <v>365</v>
      </c>
      <c r="D8" s="30" t="s">
        <v>17</v>
      </c>
      <c r="E8" s="37">
        <v>206</v>
      </c>
      <c r="F8" s="30">
        <f t="shared" si="0"/>
        <v>0</v>
      </c>
      <c r="G8" s="30">
        <v>1326</v>
      </c>
      <c r="H8" s="30">
        <f t="shared" si="1"/>
        <v>1326</v>
      </c>
      <c r="I8" s="30"/>
      <c r="J8" s="31">
        <f t="shared" si="2"/>
        <v>-4.5</v>
      </c>
      <c r="K8" s="37">
        <v>0</v>
      </c>
      <c r="L8" s="31">
        <f>IF(J8&gt;38,38,J8)</f>
        <v>-4.5</v>
      </c>
      <c r="M8" s="31"/>
      <c r="N8" s="30"/>
    </row>
    <row r="9" spans="1:14" ht="12.75">
      <c r="A9" s="30">
        <v>7</v>
      </c>
      <c r="B9" s="30">
        <v>17216</v>
      </c>
      <c r="C9" s="30" t="s">
        <v>237</v>
      </c>
      <c r="D9" s="30" t="s">
        <v>17</v>
      </c>
      <c r="E9" s="37">
        <v>192</v>
      </c>
      <c r="F9" s="30">
        <f t="shared" si="0"/>
        <v>36</v>
      </c>
      <c r="G9" s="26">
        <v>1288</v>
      </c>
      <c r="H9" s="30">
        <f t="shared" si="1"/>
        <v>1324</v>
      </c>
      <c r="I9" s="30"/>
      <c r="J9" s="31">
        <f t="shared" si="2"/>
        <v>6</v>
      </c>
      <c r="K9" s="37">
        <v>6</v>
      </c>
      <c r="L9" s="31">
        <f>IF(J9&gt;38,38,J9)</f>
        <v>6</v>
      </c>
      <c r="M9" s="31"/>
      <c r="N9" s="30"/>
    </row>
    <row r="10" spans="1:14" ht="12.75">
      <c r="A10" s="30">
        <v>8</v>
      </c>
      <c r="B10" s="30">
        <v>21665</v>
      </c>
      <c r="C10" s="30" t="s">
        <v>33</v>
      </c>
      <c r="D10" t="s">
        <v>12</v>
      </c>
      <c r="E10" s="37">
        <v>216</v>
      </c>
      <c r="F10" s="30">
        <f t="shared" si="0"/>
        <v>0</v>
      </c>
      <c r="G10" s="26">
        <v>1321</v>
      </c>
      <c r="H10" s="30">
        <f t="shared" si="1"/>
        <v>1321</v>
      </c>
      <c r="I10" s="30"/>
      <c r="J10" s="31">
        <f t="shared" si="2"/>
        <v>-12</v>
      </c>
      <c r="K10" s="37">
        <v>0</v>
      </c>
      <c r="L10" s="31">
        <f>IF(J10&lt;0,0,J10)</f>
        <v>0</v>
      </c>
      <c r="M10" s="31"/>
      <c r="N10" s="30"/>
    </row>
    <row r="11" spans="1:14" ht="12.75">
      <c r="A11" s="30">
        <v>9</v>
      </c>
      <c r="B11" s="26">
        <v>21189</v>
      </c>
      <c r="C11" s="26" t="s">
        <v>501</v>
      </c>
      <c r="D11" s="26" t="s">
        <v>17</v>
      </c>
      <c r="E11" s="37">
        <v>209</v>
      </c>
      <c r="F11" s="30">
        <f t="shared" si="0"/>
        <v>0</v>
      </c>
      <c r="G11" s="30">
        <v>1319</v>
      </c>
      <c r="H11" s="26">
        <f t="shared" si="1"/>
        <v>1319</v>
      </c>
      <c r="I11" s="30"/>
      <c r="J11" s="31">
        <f t="shared" si="2"/>
        <v>-6.75</v>
      </c>
      <c r="K11" s="37">
        <v>0</v>
      </c>
      <c r="L11" s="31">
        <f>IF(J11&lt;0,0,J11)</f>
        <v>0</v>
      </c>
      <c r="M11" s="31"/>
      <c r="N11" s="30"/>
    </row>
    <row r="12" spans="1:14" ht="12.75">
      <c r="A12" s="30">
        <v>10</v>
      </c>
      <c r="B12" s="30">
        <v>21704</v>
      </c>
      <c r="C12" s="30" t="s">
        <v>168</v>
      </c>
      <c r="D12" s="30" t="s">
        <v>24</v>
      </c>
      <c r="E12" s="30">
        <v>188</v>
      </c>
      <c r="F12" s="30">
        <f t="shared" si="0"/>
        <v>54</v>
      </c>
      <c r="G12" s="30">
        <v>1265</v>
      </c>
      <c r="H12" s="30">
        <f t="shared" si="1"/>
        <v>1319</v>
      </c>
      <c r="I12" s="30"/>
      <c r="J12" s="31">
        <f t="shared" si="2"/>
        <v>9</v>
      </c>
      <c r="K12" s="37">
        <v>9</v>
      </c>
      <c r="L12" s="31">
        <f>IF(J12&gt;38,38,J12)</f>
        <v>9</v>
      </c>
      <c r="M12" s="27"/>
      <c r="N12" s="30"/>
    </row>
    <row r="13" spans="1:14" ht="12.75">
      <c r="A13" s="30">
        <v>11</v>
      </c>
      <c r="B13" s="30">
        <v>21089</v>
      </c>
      <c r="C13" s="30" t="s">
        <v>25</v>
      </c>
      <c r="D13" s="30" t="s">
        <v>19</v>
      </c>
      <c r="E13" s="37">
        <v>183</v>
      </c>
      <c r="F13" s="30">
        <f t="shared" si="0"/>
        <v>78</v>
      </c>
      <c r="G13" s="30">
        <v>1233</v>
      </c>
      <c r="H13" s="30">
        <f t="shared" si="1"/>
        <v>1311</v>
      </c>
      <c r="I13" s="30"/>
      <c r="J13" s="31">
        <f t="shared" si="2"/>
        <v>12.75</v>
      </c>
      <c r="K13" s="37">
        <v>13</v>
      </c>
      <c r="L13" s="31">
        <f>IF(J13&lt;0,0,J13)</f>
        <v>12.75</v>
      </c>
      <c r="M13" s="31"/>
      <c r="N13" s="30"/>
    </row>
    <row r="14" spans="1:14" ht="12.75">
      <c r="A14" s="30">
        <v>12</v>
      </c>
      <c r="B14" s="30">
        <v>21087</v>
      </c>
      <c r="C14" s="30" t="s">
        <v>29</v>
      </c>
      <c r="D14" s="30" t="s">
        <v>24</v>
      </c>
      <c r="E14" s="37">
        <v>186</v>
      </c>
      <c r="F14" s="30">
        <f t="shared" si="0"/>
        <v>66</v>
      </c>
      <c r="G14" s="26">
        <v>1241</v>
      </c>
      <c r="H14" s="30">
        <f t="shared" si="1"/>
        <v>1307</v>
      </c>
      <c r="I14" s="30"/>
      <c r="J14" s="31">
        <f t="shared" si="2"/>
        <v>10.5</v>
      </c>
      <c r="K14" s="37">
        <v>11</v>
      </c>
      <c r="L14" s="31">
        <f>IF(J14&lt;0,0,J14)</f>
        <v>10.5</v>
      </c>
      <c r="M14" s="31"/>
      <c r="N14" s="30"/>
    </row>
    <row r="15" spans="1:14" ht="12.75">
      <c r="A15" s="30">
        <v>13</v>
      </c>
      <c r="B15" s="30">
        <v>20934</v>
      </c>
      <c r="C15" s="30" t="s">
        <v>74</v>
      </c>
      <c r="D15" s="30" t="s">
        <v>19</v>
      </c>
      <c r="E15" s="37">
        <v>184</v>
      </c>
      <c r="F15" s="30">
        <f t="shared" si="0"/>
        <v>72</v>
      </c>
      <c r="G15" s="30">
        <v>1233</v>
      </c>
      <c r="H15" s="30">
        <f t="shared" si="1"/>
        <v>1305</v>
      </c>
      <c r="I15" s="30"/>
      <c r="J15" s="31">
        <f t="shared" si="2"/>
        <v>12</v>
      </c>
      <c r="K15" s="37">
        <v>12</v>
      </c>
      <c r="L15" s="31">
        <f>IF(J15&gt;38,38,J15)</f>
        <v>12</v>
      </c>
      <c r="M15" s="31"/>
      <c r="N15" s="30"/>
    </row>
    <row r="16" spans="1:14" ht="12.75">
      <c r="A16" s="30">
        <v>14</v>
      </c>
      <c r="B16" s="30">
        <v>17103</v>
      </c>
      <c r="C16" s="30" t="s">
        <v>21</v>
      </c>
      <c r="D16" s="30" t="s">
        <v>12</v>
      </c>
      <c r="E16" s="37">
        <v>215</v>
      </c>
      <c r="F16" s="30">
        <f t="shared" si="0"/>
        <v>0</v>
      </c>
      <c r="G16" s="26">
        <v>1299</v>
      </c>
      <c r="H16" s="30">
        <f t="shared" si="1"/>
        <v>1299</v>
      </c>
      <c r="I16" s="30"/>
      <c r="J16" s="31">
        <f t="shared" si="2"/>
        <v>-11.25</v>
      </c>
      <c r="K16" s="37">
        <v>0</v>
      </c>
      <c r="L16" s="31">
        <f>IF(J16&gt;38,38,J16)</f>
        <v>-11.25</v>
      </c>
      <c r="M16" s="31"/>
      <c r="N16" s="30"/>
    </row>
    <row r="17" spans="1:14" ht="12.75">
      <c r="A17" s="30">
        <v>15</v>
      </c>
      <c r="B17" s="30">
        <v>21088</v>
      </c>
      <c r="C17" s="30" t="s">
        <v>26</v>
      </c>
      <c r="D17" s="30" t="s">
        <v>24</v>
      </c>
      <c r="E17" s="37">
        <v>193</v>
      </c>
      <c r="F17" s="30">
        <f t="shared" si="0"/>
        <v>30</v>
      </c>
      <c r="G17" s="26">
        <v>1269</v>
      </c>
      <c r="H17" s="30">
        <f t="shared" si="1"/>
        <v>1299</v>
      </c>
      <c r="I17" s="30"/>
      <c r="J17" s="31">
        <f t="shared" si="2"/>
        <v>5.25</v>
      </c>
      <c r="K17" s="37">
        <v>5</v>
      </c>
      <c r="L17" s="31">
        <f>IF(J17&lt;0,0,J17)</f>
        <v>5.25</v>
      </c>
      <c r="M17" s="31"/>
      <c r="N17" s="30"/>
    </row>
    <row r="18" spans="1:14" ht="12.75">
      <c r="A18" s="30">
        <v>16</v>
      </c>
      <c r="B18" s="30">
        <v>21177</v>
      </c>
      <c r="C18" s="30" t="s">
        <v>233</v>
      </c>
      <c r="D18" s="30" t="s">
        <v>24</v>
      </c>
      <c r="E18" s="30">
        <v>197</v>
      </c>
      <c r="F18" s="30">
        <f t="shared" si="0"/>
        <v>12</v>
      </c>
      <c r="G18" s="30">
        <v>1285</v>
      </c>
      <c r="H18" s="30">
        <f t="shared" si="1"/>
        <v>1297</v>
      </c>
      <c r="I18" s="30"/>
      <c r="J18" s="31">
        <f t="shared" si="2"/>
        <v>2.25</v>
      </c>
      <c r="K18" s="37">
        <v>2</v>
      </c>
      <c r="L18" s="31">
        <f>IF(J18&gt;38,38,J18)</f>
        <v>2.25</v>
      </c>
      <c r="M18" s="31"/>
      <c r="N18" s="30"/>
    </row>
    <row r="19" spans="1:14" ht="12.75">
      <c r="A19" s="30">
        <v>17</v>
      </c>
      <c r="B19" s="30">
        <v>17279</v>
      </c>
      <c r="C19" s="30" t="s">
        <v>250</v>
      </c>
      <c r="D19" s="30" t="s">
        <v>57</v>
      </c>
      <c r="E19" s="26">
        <v>197</v>
      </c>
      <c r="F19" s="30">
        <f t="shared" si="0"/>
        <v>12</v>
      </c>
      <c r="G19" s="30">
        <v>1284</v>
      </c>
      <c r="H19" s="30">
        <f t="shared" si="1"/>
        <v>1296</v>
      </c>
      <c r="I19" s="30"/>
      <c r="J19" s="31">
        <f t="shared" si="2"/>
        <v>2.25</v>
      </c>
      <c r="K19" s="30">
        <v>2</v>
      </c>
      <c r="L19" s="31">
        <f>IF(J19&lt;0,0,J19)</f>
        <v>2.25</v>
      </c>
      <c r="M19" s="31"/>
      <c r="N19" s="30"/>
    </row>
    <row r="20" spans="1:14" ht="12.75">
      <c r="A20" s="30">
        <v>18</v>
      </c>
      <c r="B20" s="30">
        <v>21257</v>
      </c>
      <c r="C20" s="30" t="s">
        <v>32</v>
      </c>
      <c r="D20" s="30" t="s">
        <v>19</v>
      </c>
      <c r="E20" s="37">
        <v>180</v>
      </c>
      <c r="F20" s="30">
        <f t="shared" si="0"/>
        <v>90</v>
      </c>
      <c r="G20" s="30">
        <v>1204</v>
      </c>
      <c r="H20" s="30">
        <f t="shared" si="1"/>
        <v>1294</v>
      </c>
      <c r="I20" s="30"/>
      <c r="J20" s="31">
        <f t="shared" si="2"/>
        <v>15</v>
      </c>
      <c r="K20" s="37">
        <v>15</v>
      </c>
      <c r="L20" s="31">
        <f>IF(J20&lt;0,0,J20)</f>
        <v>15</v>
      </c>
      <c r="M20" s="31"/>
      <c r="N20" s="30"/>
    </row>
    <row r="21" spans="1:14" ht="12.75">
      <c r="A21" s="30">
        <v>19</v>
      </c>
      <c r="B21" s="30">
        <v>21703</v>
      </c>
      <c r="C21" s="26" t="s">
        <v>475</v>
      </c>
      <c r="D21" s="30" t="s">
        <v>19</v>
      </c>
      <c r="E21" s="30">
        <v>190</v>
      </c>
      <c r="F21" s="30">
        <f t="shared" si="0"/>
        <v>48</v>
      </c>
      <c r="G21" s="26">
        <v>1242</v>
      </c>
      <c r="H21" s="30">
        <f t="shared" si="1"/>
        <v>1290</v>
      </c>
      <c r="I21" s="30"/>
      <c r="J21" s="31">
        <f t="shared" si="2"/>
        <v>7.5</v>
      </c>
      <c r="K21" s="37">
        <v>8</v>
      </c>
      <c r="L21" s="31">
        <f>IF(J21&gt;38,38,J21)</f>
        <v>7.5</v>
      </c>
      <c r="M21" s="31"/>
      <c r="N21" s="30"/>
    </row>
    <row r="22" spans="1:14" ht="12.75">
      <c r="A22" s="30">
        <v>20</v>
      </c>
      <c r="B22" s="30">
        <v>22881</v>
      </c>
      <c r="C22" s="30" t="s">
        <v>281</v>
      </c>
      <c r="D22" s="30" t="s">
        <v>19</v>
      </c>
      <c r="E22" s="37">
        <v>178</v>
      </c>
      <c r="F22" s="30">
        <f t="shared" si="0"/>
        <v>102</v>
      </c>
      <c r="G22" s="30">
        <v>1174</v>
      </c>
      <c r="H22" s="30">
        <f t="shared" si="1"/>
        <v>1276</v>
      </c>
      <c r="I22" s="30"/>
      <c r="J22" s="31">
        <f t="shared" si="2"/>
        <v>16.5</v>
      </c>
      <c r="K22" s="37">
        <v>17</v>
      </c>
      <c r="L22" s="31">
        <f>IF(J22&gt;38,38,J22)</f>
        <v>16.5</v>
      </c>
      <c r="M22" s="31"/>
      <c r="N22" s="30"/>
    </row>
    <row r="23" spans="1:14" ht="12.75">
      <c r="A23" s="30">
        <v>21</v>
      </c>
      <c r="B23" s="30">
        <v>20573</v>
      </c>
      <c r="C23" s="30" t="s">
        <v>15</v>
      </c>
      <c r="D23" s="30" t="s">
        <v>12</v>
      </c>
      <c r="E23" s="37">
        <v>210</v>
      </c>
      <c r="F23" s="30">
        <f t="shared" si="0"/>
        <v>0</v>
      </c>
      <c r="G23" s="26">
        <v>1269</v>
      </c>
      <c r="H23" s="30">
        <f t="shared" si="1"/>
        <v>1269</v>
      </c>
      <c r="I23" s="30"/>
      <c r="J23" s="31">
        <f t="shared" si="2"/>
        <v>-7.5</v>
      </c>
      <c r="K23" s="37">
        <v>0</v>
      </c>
      <c r="L23" s="31">
        <f>IF(J23&lt;0,0,J23)</f>
        <v>0</v>
      </c>
      <c r="M23" s="31"/>
      <c r="N23" s="30"/>
    </row>
    <row r="24" spans="1:14" ht="12.75">
      <c r="A24" s="30">
        <v>22</v>
      </c>
      <c r="B24" s="30">
        <v>22954</v>
      </c>
      <c r="C24" s="30" t="s">
        <v>269</v>
      </c>
      <c r="D24" s="30" t="s">
        <v>19</v>
      </c>
      <c r="E24" s="37">
        <v>189</v>
      </c>
      <c r="F24" s="30">
        <f t="shared" si="0"/>
        <v>48</v>
      </c>
      <c r="G24" s="26">
        <v>1212</v>
      </c>
      <c r="H24" s="30">
        <f t="shared" si="1"/>
        <v>1260</v>
      </c>
      <c r="I24" s="30"/>
      <c r="J24" s="31">
        <f t="shared" si="2"/>
        <v>8.25</v>
      </c>
      <c r="K24" s="37">
        <v>8</v>
      </c>
      <c r="L24" s="31">
        <f aca="true" t="shared" si="3" ref="L24:L37">IF(J24&gt;38,38,J24)</f>
        <v>8.25</v>
      </c>
      <c r="M24" s="31"/>
      <c r="N24" s="30"/>
    </row>
    <row r="25" spans="1:14" ht="12.75">
      <c r="A25" s="30">
        <v>23</v>
      </c>
      <c r="B25" s="26">
        <v>24409</v>
      </c>
      <c r="C25" s="26" t="s">
        <v>500</v>
      </c>
      <c r="D25" s="26" t="s">
        <v>17</v>
      </c>
      <c r="E25" s="37">
        <v>194</v>
      </c>
      <c r="F25" s="30">
        <f t="shared" si="0"/>
        <v>30</v>
      </c>
      <c r="G25" s="30">
        <v>1228</v>
      </c>
      <c r="H25" s="30">
        <f t="shared" si="1"/>
        <v>1258</v>
      </c>
      <c r="I25" s="30"/>
      <c r="J25" s="31">
        <f t="shared" si="2"/>
        <v>4.5</v>
      </c>
      <c r="K25" s="37">
        <v>5</v>
      </c>
      <c r="L25" s="31">
        <f t="shared" si="3"/>
        <v>4.5</v>
      </c>
      <c r="M25" s="31"/>
      <c r="N25" s="30"/>
    </row>
    <row r="26" spans="1:14" ht="12.75">
      <c r="A26" s="30">
        <v>24</v>
      </c>
      <c r="B26" s="30">
        <v>20936</v>
      </c>
      <c r="C26" s="30" t="s">
        <v>123</v>
      </c>
      <c r="D26" s="30" t="s">
        <v>19</v>
      </c>
      <c r="E26" s="37">
        <v>171</v>
      </c>
      <c r="F26" s="30">
        <f t="shared" si="0"/>
        <v>132</v>
      </c>
      <c r="G26" s="26">
        <v>1117</v>
      </c>
      <c r="H26" s="30">
        <f t="shared" si="1"/>
        <v>1249</v>
      </c>
      <c r="I26" s="30"/>
      <c r="J26" s="31">
        <f t="shared" si="2"/>
        <v>21.75</v>
      </c>
      <c r="K26" s="37">
        <v>22</v>
      </c>
      <c r="L26" s="31">
        <f t="shared" si="3"/>
        <v>21.75</v>
      </c>
      <c r="M26" s="31"/>
      <c r="N26" s="30"/>
    </row>
    <row r="27" spans="1:14" ht="12.75">
      <c r="A27" s="30">
        <v>25</v>
      </c>
      <c r="B27" s="30">
        <v>22879</v>
      </c>
      <c r="C27" s="30" t="s">
        <v>283</v>
      </c>
      <c r="D27" s="30" t="s">
        <v>19</v>
      </c>
      <c r="E27" s="37">
        <v>170</v>
      </c>
      <c r="F27" s="30">
        <f t="shared" si="0"/>
        <v>138</v>
      </c>
      <c r="G27" s="30">
        <v>1111</v>
      </c>
      <c r="H27" s="30">
        <f t="shared" si="1"/>
        <v>1249</v>
      </c>
      <c r="I27" s="30"/>
      <c r="J27" s="31">
        <f t="shared" si="2"/>
        <v>22.5</v>
      </c>
      <c r="K27" s="37">
        <v>23</v>
      </c>
      <c r="L27" s="31">
        <f t="shared" si="3"/>
        <v>22.5</v>
      </c>
      <c r="M27" s="31"/>
      <c r="N27" s="30"/>
    </row>
    <row r="28" spans="1:14" ht="12.75">
      <c r="A28" s="30">
        <v>26</v>
      </c>
      <c r="B28" s="30">
        <v>21736</v>
      </c>
      <c r="C28" s="30" t="s">
        <v>182</v>
      </c>
      <c r="D28" s="30" t="s">
        <v>24</v>
      </c>
      <c r="E28" s="30">
        <v>203</v>
      </c>
      <c r="F28" s="30">
        <f t="shared" si="0"/>
        <v>0</v>
      </c>
      <c r="G28" s="30">
        <v>1245</v>
      </c>
      <c r="H28" s="30">
        <f t="shared" si="1"/>
        <v>1245</v>
      </c>
      <c r="I28" s="30"/>
      <c r="J28" s="31">
        <f t="shared" si="2"/>
        <v>-2.25</v>
      </c>
      <c r="K28" s="37">
        <v>0</v>
      </c>
      <c r="L28" s="31">
        <f t="shared" si="3"/>
        <v>-2.25</v>
      </c>
      <c r="M28" s="31"/>
      <c r="N28" s="30"/>
    </row>
    <row r="29" spans="1:14" ht="12.75">
      <c r="A29" s="30">
        <v>27</v>
      </c>
      <c r="B29" s="30">
        <v>22575</v>
      </c>
      <c r="C29" s="26" t="s">
        <v>382</v>
      </c>
      <c r="D29" s="30" t="s">
        <v>12</v>
      </c>
      <c r="E29" s="37">
        <v>215</v>
      </c>
      <c r="F29" s="30">
        <f t="shared" si="0"/>
        <v>0</v>
      </c>
      <c r="G29" s="30">
        <v>1234</v>
      </c>
      <c r="H29" s="30">
        <f t="shared" si="1"/>
        <v>1234</v>
      </c>
      <c r="I29" s="30"/>
      <c r="J29" s="31">
        <f t="shared" si="2"/>
        <v>-11.25</v>
      </c>
      <c r="K29" s="37">
        <v>0</v>
      </c>
      <c r="L29" s="31">
        <f t="shared" si="3"/>
        <v>-11.25</v>
      </c>
      <c r="M29" s="31"/>
      <c r="N29" s="30"/>
    </row>
    <row r="30" spans="1:14" ht="12.75">
      <c r="A30" s="30">
        <v>28</v>
      </c>
      <c r="B30" s="30">
        <v>22880</v>
      </c>
      <c r="C30" s="30" t="s">
        <v>282</v>
      </c>
      <c r="D30" s="30" t="s">
        <v>19</v>
      </c>
      <c r="E30" s="37">
        <v>187</v>
      </c>
      <c r="F30" s="30">
        <f t="shared" si="0"/>
        <v>60</v>
      </c>
      <c r="G30" s="30">
        <v>1161</v>
      </c>
      <c r="H30" s="30">
        <f t="shared" si="1"/>
        <v>1221</v>
      </c>
      <c r="I30" s="30"/>
      <c r="J30" s="31">
        <f t="shared" si="2"/>
        <v>9.75</v>
      </c>
      <c r="K30" s="37">
        <v>10</v>
      </c>
      <c r="L30" s="31">
        <f t="shared" si="3"/>
        <v>9.75</v>
      </c>
      <c r="M30" s="31"/>
      <c r="N30" s="30"/>
    </row>
    <row r="31" spans="1:14" ht="12.75">
      <c r="A31" s="30">
        <v>29</v>
      </c>
      <c r="B31" s="26">
        <v>24537</v>
      </c>
      <c r="C31" s="26" t="s">
        <v>402</v>
      </c>
      <c r="D31" s="26" t="s">
        <v>19</v>
      </c>
      <c r="E31" s="26">
        <v>165</v>
      </c>
      <c r="F31" s="30">
        <f t="shared" si="0"/>
        <v>156</v>
      </c>
      <c r="G31" s="26">
        <v>1065</v>
      </c>
      <c r="H31" s="26">
        <f t="shared" si="1"/>
        <v>1221</v>
      </c>
      <c r="I31" s="26"/>
      <c r="J31" s="27">
        <f t="shared" si="2"/>
        <v>26.25</v>
      </c>
      <c r="K31" s="37">
        <v>26</v>
      </c>
      <c r="L31" s="27">
        <f t="shared" si="3"/>
        <v>26.25</v>
      </c>
      <c r="M31" s="27"/>
      <c r="N31" s="30"/>
    </row>
    <row r="32" spans="1:14" ht="12.75">
      <c r="A32" s="30">
        <v>30</v>
      </c>
      <c r="B32" s="26">
        <v>24140</v>
      </c>
      <c r="C32" s="26" t="s">
        <v>476</v>
      </c>
      <c r="D32" s="26" t="s">
        <v>17</v>
      </c>
      <c r="E32" s="26">
        <v>185</v>
      </c>
      <c r="F32" s="30">
        <f t="shared" si="0"/>
        <v>66</v>
      </c>
      <c r="G32" s="30">
        <v>1145</v>
      </c>
      <c r="H32" s="30">
        <f t="shared" si="1"/>
        <v>1211</v>
      </c>
      <c r="I32" s="30"/>
      <c r="J32" s="31">
        <f t="shared" si="2"/>
        <v>11.25</v>
      </c>
      <c r="K32" s="37">
        <v>11</v>
      </c>
      <c r="L32" s="31">
        <f t="shared" si="3"/>
        <v>11.25</v>
      </c>
      <c r="M32" s="31"/>
      <c r="N32" s="30"/>
    </row>
    <row r="33" spans="1:14" ht="12.75">
      <c r="A33" s="30">
        <v>31</v>
      </c>
      <c r="B33" s="30">
        <v>21960</v>
      </c>
      <c r="C33" s="30" t="s">
        <v>154</v>
      </c>
      <c r="D33" s="30" t="s">
        <v>57</v>
      </c>
      <c r="E33" s="30">
        <v>179</v>
      </c>
      <c r="F33" s="30">
        <f t="shared" si="0"/>
        <v>96</v>
      </c>
      <c r="G33" s="30">
        <v>1113</v>
      </c>
      <c r="H33" s="30">
        <f t="shared" si="1"/>
        <v>1209</v>
      </c>
      <c r="I33" s="30"/>
      <c r="J33" s="31">
        <f t="shared" si="2"/>
        <v>15.75</v>
      </c>
      <c r="K33" s="37">
        <v>16</v>
      </c>
      <c r="L33" s="31">
        <f t="shared" si="3"/>
        <v>15.75</v>
      </c>
      <c r="M33" s="31"/>
      <c r="N33" s="30"/>
    </row>
    <row r="34" spans="1:14" ht="12.75">
      <c r="A34" s="30">
        <v>32</v>
      </c>
      <c r="B34" s="26">
        <v>24369</v>
      </c>
      <c r="C34" s="26" t="s">
        <v>431</v>
      </c>
      <c r="D34" s="26" t="s">
        <v>19</v>
      </c>
      <c r="E34" s="37">
        <v>170</v>
      </c>
      <c r="F34" s="30">
        <f t="shared" si="0"/>
        <v>138</v>
      </c>
      <c r="G34" s="26">
        <v>1064</v>
      </c>
      <c r="H34" s="30">
        <f t="shared" si="1"/>
        <v>1202</v>
      </c>
      <c r="I34" s="26"/>
      <c r="J34" s="31">
        <f t="shared" si="2"/>
        <v>22.5</v>
      </c>
      <c r="K34" s="37">
        <v>23</v>
      </c>
      <c r="L34" s="31">
        <f t="shared" si="3"/>
        <v>22.5</v>
      </c>
      <c r="M34" s="31"/>
      <c r="N34" s="30"/>
    </row>
    <row r="35" spans="1:14" ht="12.75">
      <c r="A35" s="30">
        <v>33</v>
      </c>
      <c r="B35" s="37">
        <v>23274</v>
      </c>
      <c r="C35" s="37" t="s">
        <v>342</v>
      </c>
      <c r="D35" s="37" t="s">
        <v>19</v>
      </c>
      <c r="E35" s="37">
        <v>189</v>
      </c>
      <c r="F35" s="30">
        <f t="shared" si="0"/>
        <v>48</v>
      </c>
      <c r="G35" s="30">
        <v>1153</v>
      </c>
      <c r="H35" s="30">
        <f t="shared" si="1"/>
        <v>1201</v>
      </c>
      <c r="I35" s="30"/>
      <c r="J35" s="31">
        <f t="shared" si="2"/>
        <v>8.25</v>
      </c>
      <c r="K35" s="37">
        <v>8</v>
      </c>
      <c r="L35" s="31">
        <f t="shared" si="3"/>
        <v>8.25</v>
      </c>
      <c r="M35" s="31"/>
      <c r="N35" s="30"/>
    </row>
    <row r="36" spans="1:14" ht="12.75">
      <c r="A36" s="30">
        <v>34</v>
      </c>
      <c r="B36" s="37">
        <v>23485</v>
      </c>
      <c r="C36" s="37" t="s">
        <v>362</v>
      </c>
      <c r="D36" s="37" t="s">
        <v>19</v>
      </c>
      <c r="E36" s="37">
        <v>155</v>
      </c>
      <c r="F36" s="30">
        <f t="shared" si="0"/>
        <v>204</v>
      </c>
      <c r="G36" s="37">
        <v>997</v>
      </c>
      <c r="H36" s="30">
        <f t="shared" si="1"/>
        <v>1201</v>
      </c>
      <c r="I36" s="30"/>
      <c r="J36" s="31">
        <f t="shared" si="2"/>
        <v>33.75</v>
      </c>
      <c r="K36" s="37">
        <v>34</v>
      </c>
      <c r="L36" s="31">
        <f t="shared" si="3"/>
        <v>33.75</v>
      </c>
      <c r="M36" s="31"/>
      <c r="N36" s="26"/>
    </row>
    <row r="37" spans="1:14" ht="12.75">
      <c r="A37" s="30">
        <v>35</v>
      </c>
      <c r="B37" s="30">
        <v>22286</v>
      </c>
      <c r="C37" s="30" t="s">
        <v>145</v>
      </c>
      <c r="D37" s="30" t="s">
        <v>57</v>
      </c>
      <c r="E37" s="37">
        <v>176</v>
      </c>
      <c r="F37" s="30">
        <f t="shared" si="0"/>
        <v>108</v>
      </c>
      <c r="G37" s="26">
        <v>1081</v>
      </c>
      <c r="H37" s="30">
        <f t="shared" si="1"/>
        <v>1189</v>
      </c>
      <c r="I37" s="30"/>
      <c r="J37" s="31">
        <f t="shared" si="2"/>
        <v>18</v>
      </c>
      <c r="K37" s="37">
        <v>18</v>
      </c>
      <c r="L37" s="31">
        <f t="shared" si="3"/>
        <v>18</v>
      </c>
      <c r="M37" s="31"/>
      <c r="N37" s="30"/>
    </row>
    <row r="38" spans="1:14" ht="12.75">
      <c r="A38" s="30">
        <v>36</v>
      </c>
      <c r="B38" s="30">
        <v>22815</v>
      </c>
      <c r="C38" s="30" t="s">
        <v>264</v>
      </c>
      <c r="D38" s="30" t="s">
        <v>14</v>
      </c>
      <c r="E38" s="37">
        <v>200</v>
      </c>
      <c r="F38" s="30">
        <f t="shared" si="0"/>
        <v>0</v>
      </c>
      <c r="G38" s="30">
        <v>1180</v>
      </c>
      <c r="H38" s="30">
        <f t="shared" si="1"/>
        <v>1180</v>
      </c>
      <c r="I38" s="30"/>
      <c r="J38" s="31">
        <f t="shared" si="2"/>
        <v>0</v>
      </c>
      <c r="K38" s="37">
        <v>0</v>
      </c>
      <c r="L38" s="31">
        <f>IF(J38&lt;0,0,J38)</f>
        <v>0</v>
      </c>
      <c r="M38" s="31"/>
      <c r="N38" s="30"/>
    </row>
    <row r="39" spans="1:14" ht="12.75">
      <c r="A39" s="30">
        <v>37</v>
      </c>
      <c r="B39" s="37">
        <v>23345</v>
      </c>
      <c r="C39" s="37" t="s">
        <v>351</v>
      </c>
      <c r="D39" s="37" t="s">
        <v>19</v>
      </c>
      <c r="E39" s="37">
        <v>169</v>
      </c>
      <c r="F39" s="30">
        <f t="shared" si="0"/>
        <v>138</v>
      </c>
      <c r="G39" s="37">
        <v>1027</v>
      </c>
      <c r="H39" s="30">
        <f t="shared" si="1"/>
        <v>1165</v>
      </c>
      <c r="I39" s="30"/>
      <c r="J39" s="31">
        <f t="shared" si="2"/>
        <v>23.25</v>
      </c>
      <c r="K39" s="37">
        <v>23</v>
      </c>
      <c r="L39" s="31">
        <f aca="true" t="shared" si="4" ref="L39:L44">IF(J39&gt;38,38,J39)</f>
        <v>23.25</v>
      </c>
      <c r="M39" s="31"/>
      <c r="N39" s="26"/>
    </row>
    <row r="40" spans="1:13" ht="12.75">
      <c r="A40" s="30">
        <v>38</v>
      </c>
      <c r="B40" s="30">
        <v>17205</v>
      </c>
      <c r="C40" s="30" t="s">
        <v>230</v>
      </c>
      <c r="D40" s="30" t="s">
        <v>17</v>
      </c>
      <c r="E40" s="37">
        <v>184</v>
      </c>
      <c r="F40" s="30">
        <f t="shared" si="0"/>
        <v>72</v>
      </c>
      <c r="G40" s="26">
        <v>1092</v>
      </c>
      <c r="H40" s="30">
        <f t="shared" si="1"/>
        <v>1164</v>
      </c>
      <c r="I40" s="30"/>
      <c r="J40" s="31">
        <f t="shared" si="2"/>
        <v>12</v>
      </c>
      <c r="K40" s="37">
        <v>12</v>
      </c>
      <c r="L40" s="31">
        <f t="shared" si="4"/>
        <v>12</v>
      </c>
      <c r="M40" s="1"/>
    </row>
    <row r="41" spans="1:13" ht="12.75">
      <c r="A41" s="30">
        <v>39</v>
      </c>
      <c r="B41" s="26">
        <v>24885</v>
      </c>
      <c r="C41" s="26" t="s">
        <v>515</v>
      </c>
      <c r="D41" s="26" t="s">
        <v>19</v>
      </c>
      <c r="E41" s="37">
        <v>167</v>
      </c>
      <c r="F41" s="30">
        <f t="shared" si="0"/>
        <v>150</v>
      </c>
      <c r="G41" s="30">
        <v>1006</v>
      </c>
      <c r="H41" s="26">
        <f t="shared" si="1"/>
        <v>1156</v>
      </c>
      <c r="I41" s="30"/>
      <c r="J41" s="31">
        <f t="shared" si="2"/>
        <v>24.75</v>
      </c>
      <c r="K41" s="37">
        <v>25</v>
      </c>
      <c r="L41" s="31">
        <f t="shared" si="4"/>
        <v>24.75</v>
      </c>
      <c r="M41" s="1"/>
    </row>
    <row r="42" spans="1:13" ht="12.75">
      <c r="A42" s="30">
        <v>40</v>
      </c>
      <c r="B42" s="26">
        <v>24189</v>
      </c>
      <c r="C42" s="26" t="s">
        <v>430</v>
      </c>
      <c r="D42" s="26" t="s">
        <v>19</v>
      </c>
      <c r="E42" s="37">
        <v>145</v>
      </c>
      <c r="F42" s="30">
        <f t="shared" si="0"/>
        <v>228</v>
      </c>
      <c r="G42" s="26">
        <v>898</v>
      </c>
      <c r="H42" s="30">
        <f t="shared" si="1"/>
        <v>1126</v>
      </c>
      <c r="I42" s="30"/>
      <c r="J42" s="31">
        <f t="shared" si="2"/>
        <v>41.25</v>
      </c>
      <c r="K42" s="37">
        <v>38</v>
      </c>
      <c r="L42" s="31">
        <f t="shared" si="4"/>
        <v>38</v>
      </c>
      <c r="M42" s="1"/>
    </row>
    <row r="43" spans="1:13" ht="12.75">
      <c r="A43" s="30">
        <v>41</v>
      </c>
      <c r="B43" s="26">
        <v>24152</v>
      </c>
      <c r="C43" s="26" t="s">
        <v>405</v>
      </c>
      <c r="D43" s="26" t="s">
        <v>19</v>
      </c>
      <c r="E43" s="37">
        <v>144</v>
      </c>
      <c r="F43" s="30">
        <f t="shared" si="0"/>
        <v>228</v>
      </c>
      <c r="G43" s="30">
        <v>867</v>
      </c>
      <c r="H43" s="30">
        <f t="shared" si="1"/>
        <v>1095</v>
      </c>
      <c r="I43" s="30"/>
      <c r="J43" s="31">
        <f t="shared" si="2"/>
        <v>42</v>
      </c>
      <c r="K43" s="37">
        <v>38</v>
      </c>
      <c r="L43" s="31">
        <f t="shared" si="4"/>
        <v>38</v>
      </c>
      <c r="M43" s="1"/>
    </row>
    <row r="44" spans="1:12" ht="12.75">
      <c r="A44" s="30">
        <v>42</v>
      </c>
      <c r="B44" s="26">
        <v>24827</v>
      </c>
      <c r="C44" s="26" t="s">
        <v>513</v>
      </c>
      <c r="D44" s="26" t="s">
        <v>19</v>
      </c>
      <c r="E44" s="37">
        <v>123</v>
      </c>
      <c r="F44" s="30">
        <f t="shared" si="0"/>
        <v>228</v>
      </c>
      <c r="G44" s="30">
        <v>848</v>
      </c>
      <c r="H44" s="26">
        <f t="shared" si="1"/>
        <v>1076</v>
      </c>
      <c r="I44" s="26" t="s">
        <v>297</v>
      </c>
      <c r="J44" s="31">
        <f t="shared" si="2"/>
        <v>57.75</v>
      </c>
      <c r="K44" s="37">
        <v>38</v>
      </c>
      <c r="L44" s="31">
        <f t="shared" si="4"/>
        <v>38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20.00390625" style="0" customWidth="1"/>
    <col min="4" max="4" width="11.00390625" style="0" customWidth="1"/>
    <col min="5" max="5" width="7.421875" style="0" customWidth="1"/>
    <col min="6" max="6" width="9.140625" style="0" customWidth="1"/>
    <col min="7" max="7" width="6.00390625" style="0" customWidth="1"/>
    <col min="8" max="8" width="6.57421875" style="0" customWidth="1"/>
    <col min="9" max="9" width="9.28125" style="0" customWidth="1"/>
    <col min="10" max="10" width="7.8515625" style="0" customWidth="1"/>
    <col min="11" max="11" width="9.140625" style="0" customWidth="1"/>
    <col min="12" max="12" width="5.00390625" style="0" customWidth="1"/>
  </cols>
  <sheetData>
    <row r="1" spans="1:4" ht="20.25">
      <c r="A1" s="5" t="s">
        <v>394</v>
      </c>
      <c r="D1" s="26" t="s">
        <v>24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7" s="30" customFormat="1" ht="12.75">
      <c r="A3" s="30">
        <v>1</v>
      </c>
      <c r="B3" s="30">
        <v>22292</v>
      </c>
      <c r="C3" s="30" t="s">
        <v>23</v>
      </c>
      <c r="D3" s="30" t="s">
        <v>24</v>
      </c>
      <c r="E3" s="37">
        <v>223</v>
      </c>
      <c r="F3" s="30">
        <f aca="true" t="shared" si="0" ref="F3:F40">K3*9</f>
        <v>0</v>
      </c>
      <c r="G3" s="30">
        <v>2340</v>
      </c>
      <c r="H3" s="30">
        <f aca="true" t="shared" si="1" ref="H3:H40">F3+G3</f>
        <v>2340</v>
      </c>
      <c r="J3" s="31">
        <f aca="true" t="shared" si="2" ref="J3:J40">(200-E3)*(75/100)</f>
        <v>-17.25</v>
      </c>
      <c r="K3" s="37">
        <v>0</v>
      </c>
      <c r="L3" s="31">
        <f>IF(J3&lt;0,0,J3)</f>
        <v>0</v>
      </c>
      <c r="M3" s="26"/>
      <c r="N3" s="26"/>
      <c r="P3" s="33"/>
      <c r="Q3" s="29"/>
    </row>
    <row r="4" spans="1:17" s="30" customFormat="1" ht="12.75">
      <c r="A4" s="30">
        <v>2</v>
      </c>
      <c r="B4" s="30">
        <v>22262</v>
      </c>
      <c r="C4" s="30" t="s">
        <v>46</v>
      </c>
      <c r="D4" s="30" t="s">
        <v>24</v>
      </c>
      <c r="E4" s="37">
        <v>205</v>
      </c>
      <c r="F4" s="30">
        <f t="shared" si="0"/>
        <v>0</v>
      </c>
      <c r="G4" s="30">
        <v>2305</v>
      </c>
      <c r="H4" s="30">
        <f t="shared" si="1"/>
        <v>2305</v>
      </c>
      <c r="I4" s="30" t="s">
        <v>297</v>
      </c>
      <c r="J4" s="31">
        <f t="shared" si="2"/>
        <v>-3.75</v>
      </c>
      <c r="K4" s="30">
        <v>0</v>
      </c>
      <c r="L4" s="31">
        <f>IF(J4&gt;38,38,J4)</f>
        <v>-3.75</v>
      </c>
      <c r="N4" s="26"/>
      <c r="P4" s="33"/>
      <c r="Q4" s="29"/>
    </row>
    <row r="5" spans="1:17" s="30" customFormat="1" ht="12.75">
      <c r="A5" s="30">
        <v>3</v>
      </c>
      <c r="B5" s="30">
        <v>21665</v>
      </c>
      <c r="C5" s="30" t="s">
        <v>33</v>
      </c>
      <c r="D5" t="s">
        <v>12</v>
      </c>
      <c r="E5" s="37">
        <v>216</v>
      </c>
      <c r="F5" s="30">
        <f t="shared" si="0"/>
        <v>0</v>
      </c>
      <c r="G5" s="26">
        <v>2261</v>
      </c>
      <c r="H5" s="30">
        <f t="shared" si="1"/>
        <v>2261</v>
      </c>
      <c r="J5" s="31">
        <f t="shared" si="2"/>
        <v>-12</v>
      </c>
      <c r="K5" s="37">
        <v>0</v>
      </c>
      <c r="L5" s="31">
        <f>IF(J5&lt;0,0,J5)</f>
        <v>0</v>
      </c>
      <c r="N5" s="26"/>
      <c r="P5" s="33"/>
      <c r="Q5" s="29"/>
    </row>
    <row r="6" spans="1:14" s="30" customFormat="1" ht="12.75">
      <c r="A6" s="30">
        <v>4</v>
      </c>
      <c r="B6" s="30">
        <v>17147</v>
      </c>
      <c r="C6" s="30" t="s">
        <v>11</v>
      </c>
      <c r="D6" s="30" t="s">
        <v>12</v>
      </c>
      <c r="E6" s="37">
        <v>221</v>
      </c>
      <c r="F6" s="30">
        <f t="shared" si="0"/>
        <v>0</v>
      </c>
      <c r="G6" s="26">
        <v>2227</v>
      </c>
      <c r="H6" s="30">
        <f t="shared" si="1"/>
        <v>2227</v>
      </c>
      <c r="J6" s="31">
        <f t="shared" si="2"/>
        <v>-15.75</v>
      </c>
      <c r="K6" s="37">
        <v>0</v>
      </c>
      <c r="L6" s="31">
        <f>IF(J6&gt;38,38,J6)</f>
        <v>-15.75</v>
      </c>
      <c r="N6" s="26"/>
    </row>
    <row r="7" spans="1:17" s="30" customFormat="1" ht="12.75">
      <c r="A7" s="30">
        <v>5</v>
      </c>
      <c r="B7" s="30">
        <v>17103</v>
      </c>
      <c r="C7" s="30" t="s">
        <v>21</v>
      </c>
      <c r="D7" s="30" t="s">
        <v>12</v>
      </c>
      <c r="E7" s="37">
        <v>215</v>
      </c>
      <c r="F7" s="30">
        <f t="shared" si="0"/>
        <v>0</v>
      </c>
      <c r="G7" s="26">
        <v>2206</v>
      </c>
      <c r="H7" s="30">
        <f t="shared" si="1"/>
        <v>2206</v>
      </c>
      <c r="J7" s="31">
        <f t="shared" si="2"/>
        <v>-11.25</v>
      </c>
      <c r="K7" s="37">
        <v>0</v>
      </c>
      <c r="L7" s="31">
        <f>IF(J7&gt;38,38,J7)</f>
        <v>-11.25</v>
      </c>
      <c r="P7" s="33"/>
      <c r="Q7" s="29"/>
    </row>
    <row r="8" spans="1:15" s="30" customFormat="1" ht="12.75">
      <c r="A8" s="30">
        <v>6</v>
      </c>
      <c r="B8" s="30">
        <v>21704</v>
      </c>
      <c r="C8" s="30" t="s">
        <v>168</v>
      </c>
      <c r="D8" s="30" t="s">
        <v>24</v>
      </c>
      <c r="E8" s="30">
        <v>188</v>
      </c>
      <c r="F8" s="30">
        <f t="shared" si="0"/>
        <v>81</v>
      </c>
      <c r="G8" s="30">
        <v>2038</v>
      </c>
      <c r="H8" s="30">
        <f t="shared" si="1"/>
        <v>2119</v>
      </c>
      <c r="J8" s="31">
        <f t="shared" si="2"/>
        <v>9</v>
      </c>
      <c r="K8" s="37">
        <v>9</v>
      </c>
      <c r="L8" s="31">
        <f>IF(J8&gt;38,38,J8)</f>
        <v>9</v>
      </c>
      <c r="O8" s="32"/>
    </row>
    <row r="9" spans="1:17" s="30" customFormat="1" ht="12.75">
      <c r="A9" s="30">
        <v>7</v>
      </c>
      <c r="B9" s="30">
        <v>22815</v>
      </c>
      <c r="C9" s="30" t="s">
        <v>264</v>
      </c>
      <c r="D9" s="30" t="s">
        <v>14</v>
      </c>
      <c r="E9" s="37">
        <v>200</v>
      </c>
      <c r="F9" s="30">
        <f t="shared" si="0"/>
        <v>0</v>
      </c>
      <c r="G9" s="30">
        <v>2115</v>
      </c>
      <c r="H9" s="30">
        <f t="shared" si="1"/>
        <v>2115</v>
      </c>
      <c r="J9" s="31">
        <f t="shared" si="2"/>
        <v>0</v>
      </c>
      <c r="K9" s="37">
        <v>0</v>
      </c>
      <c r="L9" s="31">
        <f>IF(J9&lt;0,0,J9)</f>
        <v>0</v>
      </c>
      <c r="P9" s="33"/>
      <c r="Q9" s="29"/>
    </row>
    <row r="10" spans="1:12" s="30" customFormat="1" ht="12.75">
      <c r="A10" s="30">
        <v>8</v>
      </c>
      <c r="B10" s="30">
        <v>17279</v>
      </c>
      <c r="C10" s="30" t="s">
        <v>250</v>
      </c>
      <c r="D10" s="30" t="s">
        <v>57</v>
      </c>
      <c r="E10" s="26">
        <v>197</v>
      </c>
      <c r="F10" s="30">
        <f t="shared" si="0"/>
        <v>18</v>
      </c>
      <c r="G10" s="30">
        <v>2096</v>
      </c>
      <c r="H10" s="30">
        <f t="shared" si="1"/>
        <v>2114</v>
      </c>
      <c r="J10" s="31">
        <f t="shared" si="2"/>
        <v>2.25</v>
      </c>
      <c r="K10" s="30">
        <v>2</v>
      </c>
      <c r="L10" s="31">
        <f>IF(J10&lt;0,0,J10)</f>
        <v>2.25</v>
      </c>
    </row>
    <row r="11" spans="1:12" s="30" customFormat="1" ht="12.75">
      <c r="A11" s="30">
        <v>9</v>
      </c>
      <c r="B11" s="30">
        <v>20573</v>
      </c>
      <c r="C11" s="30" t="s">
        <v>15</v>
      </c>
      <c r="D11" s="30" t="s">
        <v>12</v>
      </c>
      <c r="E11" s="37">
        <v>210</v>
      </c>
      <c r="F11" s="30">
        <f t="shared" si="0"/>
        <v>0</v>
      </c>
      <c r="G11" s="26">
        <v>2113</v>
      </c>
      <c r="H11" s="30">
        <f t="shared" si="1"/>
        <v>2113</v>
      </c>
      <c r="J11" s="31">
        <f t="shared" si="2"/>
        <v>-7.5</v>
      </c>
      <c r="K11" s="37">
        <v>0</v>
      </c>
      <c r="L11" s="31">
        <f>IF(J11&lt;0,0,J11)</f>
        <v>0</v>
      </c>
    </row>
    <row r="12" spans="1:17" s="30" customFormat="1" ht="12.75">
      <c r="A12" s="30">
        <v>10</v>
      </c>
      <c r="B12" s="30">
        <v>22263</v>
      </c>
      <c r="C12" s="30" t="s">
        <v>227</v>
      </c>
      <c r="D12" s="30" t="s">
        <v>24</v>
      </c>
      <c r="E12" s="37">
        <v>214</v>
      </c>
      <c r="F12" s="30">
        <f t="shared" si="0"/>
        <v>0</v>
      </c>
      <c r="G12" s="30">
        <v>2091</v>
      </c>
      <c r="H12" s="30">
        <f t="shared" si="1"/>
        <v>2091</v>
      </c>
      <c r="J12" s="31">
        <f t="shared" si="2"/>
        <v>-10.5</v>
      </c>
      <c r="K12" s="37">
        <v>0</v>
      </c>
      <c r="L12" s="31">
        <f>IF(J12&lt;0,0,J12)</f>
        <v>0</v>
      </c>
      <c r="P12" s="33"/>
      <c r="Q12" s="29"/>
    </row>
    <row r="13" spans="1:12" s="30" customFormat="1" ht="12.75">
      <c r="A13" s="30">
        <v>11</v>
      </c>
      <c r="B13" s="37">
        <v>23486</v>
      </c>
      <c r="C13" s="37" t="s">
        <v>363</v>
      </c>
      <c r="D13" s="37" t="s">
        <v>57</v>
      </c>
      <c r="E13" s="37">
        <v>181</v>
      </c>
      <c r="F13" s="30">
        <f t="shared" si="0"/>
        <v>126</v>
      </c>
      <c r="G13" s="37">
        <v>1945</v>
      </c>
      <c r="H13" s="30">
        <f t="shared" si="1"/>
        <v>2071</v>
      </c>
      <c r="J13" s="31">
        <f t="shared" si="2"/>
        <v>14.25</v>
      </c>
      <c r="K13" s="37">
        <v>14</v>
      </c>
      <c r="L13" s="31">
        <f aca="true" t="shared" si="3" ref="L13:L26">IF(J13&gt;38,38,J13)</f>
        <v>14.25</v>
      </c>
    </row>
    <row r="14" spans="1:12" s="30" customFormat="1" ht="12.75">
      <c r="A14" s="30">
        <v>12</v>
      </c>
      <c r="B14" s="37">
        <v>24001</v>
      </c>
      <c r="C14" s="37" t="s">
        <v>379</v>
      </c>
      <c r="D14" s="37" t="s">
        <v>19</v>
      </c>
      <c r="E14" s="37">
        <v>193</v>
      </c>
      <c r="F14" s="30">
        <f t="shared" si="0"/>
        <v>45</v>
      </c>
      <c r="G14" s="37">
        <v>2006</v>
      </c>
      <c r="H14" s="30">
        <f t="shared" si="1"/>
        <v>2051</v>
      </c>
      <c r="I14" s="26" t="s">
        <v>297</v>
      </c>
      <c r="J14" s="31">
        <f t="shared" si="2"/>
        <v>5.25</v>
      </c>
      <c r="K14" s="37">
        <v>5</v>
      </c>
      <c r="L14" s="31">
        <f t="shared" si="3"/>
        <v>5.25</v>
      </c>
    </row>
    <row r="15" spans="1:17" s="30" customFormat="1" ht="12.75">
      <c r="A15" s="30">
        <v>13</v>
      </c>
      <c r="B15" s="30">
        <v>23002</v>
      </c>
      <c r="C15" s="30" t="s">
        <v>308</v>
      </c>
      <c r="D15" s="30" t="s">
        <v>24</v>
      </c>
      <c r="E15" s="26">
        <v>0</v>
      </c>
      <c r="F15" s="30">
        <f t="shared" si="0"/>
        <v>252</v>
      </c>
      <c r="G15" s="30">
        <v>1774</v>
      </c>
      <c r="H15" s="30">
        <f t="shared" si="1"/>
        <v>2026</v>
      </c>
      <c r="J15" s="31">
        <f t="shared" si="2"/>
        <v>150</v>
      </c>
      <c r="K15" s="37">
        <v>28</v>
      </c>
      <c r="L15" s="31">
        <f t="shared" si="3"/>
        <v>38</v>
      </c>
      <c r="P15" s="33"/>
      <c r="Q15" s="29"/>
    </row>
    <row r="16" spans="1:15" s="30" customFormat="1" ht="12.75">
      <c r="A16" s="30">
        <v>14</v>
      </c>
      <c r="B16" s="30">
        <v>22228</v>
      </c>
      <c r="C16" s="30" t="s">
        <v>132</v>
      </c>
      <c r="D16" s="30" t="s">
        <v>24</v>
      </c>
      <c r="E16" s="37">
        <v>181</v>
      </c>
      <c r="F16" s="30">
        <f t="shared" si="0"/>
        <v>126</v>
      </c>
      <c r="G16" s="30">
        <v>1876</v>
      </c>
      <c r="H16" s="30">
        <f t="shared" si="1"/>
        <v>2002</v>
      </c>
      <c r="J16" s="31">
        <f t="shared" si="2"/>
        <v>14.25</v>
      </c>
      <c r="K16" s="37">
        <v>14</v>
      </c>
      <c r="L16" s="31">
        <f t="shared" si="3"/>
        <v>14.25</v>
      </c>
      <c r="O16" s="32"/>
    </row>
    <row r="17" spans="1:12" s="30" customFormat="1" ht="12.75">
      <c r="A17" s="30">
        <v>15</v>
      </c>
      <c r="B17" s="30">
        <v>22637</v>
      </c>
      <c r="C17" s="30" t="s">
        <v>150</v>
      </c>
      <c r="D17" s="30" t="s">
        <v>12</v>
      </c>
      <c r="E17" s="37">
        <v>195</v>
      </c>
      <c r="F17" s="30">
        <f t="shared" si="0"/>
        <v>36</v>
      </c>
      <c r="G17" s="26">
        <v>1949</v>
      </c>
      <c r="H17" s="30">
        <f t="shared" si="1"/>
        <v>1985</v>
      </c>
      <c r="J17" s="31">
        <f t="shared" si="2"/>
        <v>3.75</v>
      </c>
      <c r="K17" s="37">
        <v>4</v>
      </c>
      <c r="L17" s="31">
        <f t="shared" si="3"/>
        <v>3.75</v>
      </c>
    </row>
    <row r="18" spans="1:12" s="30" customFormat="1" ht="12.75">
      <c r="A18" s="30">
        <v>16</v>
      </c>
      <c r="B18" s="30">
        <v>22030</v>
      </c>
      <c r="C18" s="30" t="s">
        <v>128</v>
      </c>
      <c r="D18" s="30" t="s">
        <v>24</v>
      </c>
      <c r="E18" s="37">
        <v>176</v>
      </c>
      <c r="F18" s="30">
        <f t="shared" si="0"/>
        <v>162</v>
      </c>
      <c r="G18" s="30">
        <v>1814</v>
      </c>
      <c r="H18" s="30">
        <f t="shared" si="1"/>
        <v>1976</v>
      </c>
      <c r="J18" s="31">
        <f t="shared" si="2"/>
        <v>18</v>
      </c>
      <c r="K18" s="37">
        <v>18</v>
      </c>
      <c r="L18" s="31">
        <f t="shared" si="3"/>
        <v>18</v>
      </c>
    </row>
    <row r="19" spans="1:12" s="30" customFormat="1" ht="12.75">
      <c r="A19" s="30">
        <v>17</v>
      </c>
      <c r="B19" s="30">
        <v>21644</v>
      </c>
      <c r="C19" s="30" t="s">
        <v>179</v>
      </c>
      <c r="D19" s="30" t="s">
        <v>24</v>
      </c>
      <c r="E19" s="30">
        <v>191</v>
      </c>
      <c r="F19" s="30">
        <f t="shared" si="0"/>
        <v>63</v>
      </c>
      <c r="G19" s="30">
        <v>1877</v>
      </c>
      <c r="H19" s="30">
        <f t="shared" si="1"/>
        <v>1940</v>
      </c>
      <c r="J19" s="31">
        <f t="shared" si="2"/>
        <v>6.75</v>
      </c>
      <c r="K19" s="37">
        <v>7</v>
      </c>
      <c r="L19" s="31">
        <f t="shared" si="3"/>
        <v>6.75</v>
      </c>
    </row>
    <row r="20" spans="1:12" s="30" customFormat="1" ht="12.75">
      <c r="A20" s="30">
        <v>18</v>
      </c>
      <c r="B20" s="30">
        <v>22550</v>
      </c>
      <c r="C20" s="30" t="s">
        <v>130</v>
      </c>
      <c r="D20" s="30" t="s">
        <v>24</v>
      </c>
      <c r="E20" s="37">
        <v>165</v>
      </c>
      <c r="F20" s="30">
        <f t="shared" si="0"/>
        <v>234</v>
      </c>
      <c r="G20" s="30">
        <v>1702</v>
      </c>
      <c r="H20" s="30">
        <f t="shared" si="1"/>
        <v>1936</v>
      </c>
      <c r="J20" s="31">
        <f t="shared" si="2"/>
        <v>26.25</v>
      </c>
      <c r="K20" s="37">
        <v>26</v>
      </c>
      <c r="L20" s="31">
        <f t="shared" si="3"/>
        <v>26.25</v>
      </c>
    </row>
    <row r="21" spans="1:12" s="30" customFormat="1" ht="12.75">
      <c r="A21" s="30">
        <v>19</v>
      </c>
      <c r="B21" s="30">
        <v>22286</v>
      </c>
      <c r="C21" s="30" t="s">
        <v>145</v>
      </c>
      <c r="D21" s="30" t="s">
        <v>57</v>
      </c>
      <c r="E21" s="37">
        <v>176</v>
      </c>
      <c r="F21" s="30">
        <f t="shared" si="0"/>
        <v>162</v>
      </c>
      <c r="G21" s="26">
        <v>1772</v>
      </c>
      <c r="H21" s="30">
        <f t="shared" si="1"/>
        <v>1934</v>
      </c>
      <c r="J21" s="31">
        <f t="shared" si="2"/>
        <v>18</v>
      </c>
      <c r="K21" s="37">
        <v>18</v>
      </c>
      <c r="L21" s="31">
        <f t="shared" si="3"/>
        <v>18</v>
      </c>
    </row>
    <row r="22" spans="1:12" s="30" customFormat="1" ht="12.75">
      <c r="A22" s="30">
        <v>20</v>
      </c>
      <c r="B22" s="30">
        <v>21553</v>
      </c>
      <c r="C22" s="30" t="s">
        <v>200</v>
      </c>
      <c r="D22" s="30" t="s">
        <v>24</v>
      </c>
      <c r="E22" s="30">
        <v>186</v>
      </c>
      <c r="F22" s="30">
        <f t="shared" si="0"/>
        <v>99</v>
      </c>
      <c r="G22" s="30">
        <v>1833</v>
      </c>
      <c r="H22" s="30">
        <f t="shared" si="1"/>
        <v>1932</v>
      </c>
      <c r="J22" s="31">
        <f t="shared" si="2"/>
        <v>10.5</v>
      </c>
      <c r="K22" s="37">
        <v>11</v>
      </c>
      <c r="L22" s="31">
        <f t="shared" si="3"/>
        <v>10.5</v>
      </c>
    </row>
    <row r="23" spans="1:13" s="30" customFormat="1" ht="12.75">
      <c r="A23" s="30">
        <v>21</v>
      </c>
      <c r="B23" s="30">
        <v>22227</v>
      </c>
      <c r="C23" s="30" t="s">
        <v>101</v>
      </c>
      <c r="D23" s="30" t="s">
        <v>24</v>
      </c>
      <c r="E23" s="37">
        <v>175</v>
      </c>
      <c r="F23" s="30">
        <f t="shared" si="0"/>
        <v>171</v>
      </c>
      <c r="G23" s="30">
        <v>1761</v>
      </c>
      <c r="H23" s="30">
        <f t="shared" si="1"/>
        <v>1932</v>
      </c>
      <c r="J23" s="31">
        <f t="shared" si="2"/>
        <v>18.75</v>
      </c>
      <c r="K23" s="37">
        <v>19</v>
      </c>
      <c r="L23" s="31">
        <f t="shared" si="3"/>
        <v>18.75</v>
      </c>
      <c r="M23" s="26"/>
    </row>
    <row r="24" spans="1:14" s="26" customFormat="1" ht="12.75">
      <c r="A24" s="30">
        <v>22</v>
      </c>
      <c r="B24" s="30">
        <v>21960</v>
      </c>
      <c r="C24" s="30" t="s">
        <v>154</v>
      </c>
      <c r="D24" s="30" t="s">
        <v>57</v>
      </c>
      <c r="E24" s="30">
        <v>179</v>
      </c>
      <c r="F24" s="30">
        <f t="shared" si="0"/>
        <v>144</v>
      </c>
      <c r="G24" s="30">
        <v>1767</v>
      </c>
      <c r="H24" s="30">
        <f t="shared" si="1"/>
        <v>1911</v>
      </c>
      <c r="I24" s="30"/>
      <c r="J24" s="31">
        <f t="shared" si="2"/>
        <v>15.75</v>
      </c>
      <c r="K24" s="37">
        <v>16</v>
      </c>
      <c r="L24" s="31">
        <f t="shared" si="3"/>
        <v>15.75</v>
      </c>
      <c r="M24" s="30"/>
      <c r="N24" s="30"/>
    </row>
    <row r="25" spans="1:12" s="30" customFormat="1" ht="12.75">
      <c r="A25" s="30">
        <v>23</v>
      </c>
      <c r="B25" s="30">
        <v>22603</v>
      </c>
      <c r="C25" s="30" t="s">
        <v>95</v>
      </c>
      <c r="D25" s="30" t="s">
        <v>24</v>
      </c>
      <c r="E25" s="37">
        <v>203</v>
      </c>
      <c r="F25" s="30">
        <f t="shared" si="0"/>
        <v>0</v>
      </c>
      <c r="G25" s="30">
        <v>1909</v>
      </c>
      <c r="H25" s="30">
        <f t="shared" si="1"/>
        <v>1909</v>
      </c>
      <c r="J25" s="31">
        <f t="shared" si="2"/>
        <v>-2.25</v>
      </c>
      <c r="K25" s="37">
        <v>0</v>
      </c>
      <c r="L25" s="31">
        <f t="shared" si="3"/>
        <v>-2.25</v>
      </c>
    </row>
    <row r="26" spans="1:12" s="30" customFormat="1" ht="12.75">
      <c r="A26" s="30">
        <v>24</v>
      </c>
      <c r="B26" s="30">
        <v>22273</v>
      </c>
      <c r="C26" s="30" t="s">
        <v>111</v>
      </c>
      <c r="D26" s="30" t="s">
        <v>24</v>
      </c>
      <c r="E26" s="37">
        <v>187</v>
      </c>
      <c r="F26" s="30">
        <f t="shared" si="0"/>
        <v>90</v>
      </c>
      <c r="G26" s="30">
        <v>1803</v>
      </c>
      <c r="H26" s="30">
        <f t="shared" si="1"/>
        <v>1893</v>
      </c>
      <c r="J26" s="31">
        <f t="shared" si="2"/>
        <v>9.75</v>
      </c>
      <c r="K26" s="37">
        <v>10</v>
      </c>
      <c r="L26" s="31">
        <f t="shared" si="3"/>
        <v>9.75</v>
      </c>
    </row>
    <row r="27" spans="1:12" s="30" customFormat="1" ht="12.75">
      <c r="A27" s="30">
        <v>25</v>
      </c>
      <c r="B27" s="26">
        <v>24702</v>
      </c>
      <c r="C27" s="26" t="s">
        <v>438</v>
      </c>
      <c r="D27" s="26" t="s">
        <v>24</v>
      </c>
      <c r="E27" s="37">
        <v>155</v>
      </c>
      <c r="F27" s="30">
        <f t="shared" si="0"/>
        <v>306</v>
      </c>
      <c r="G27" s="30">
        <v>1571</v>
      </c>
      <c r="H27" s="26">
        <f t="shared" si="1"/>
        <v>1877</v>
      </c>
      <c r="J27" s="31">
        <f t="shared" si="2"/>
        <v>33.75</v>
      </c>
      <c r="K27" s="37">
        <v>34</v>
      </c>
      <c r="L27" s="31">
        <f>IF(J27&lt;0,0,J27)</f>
        <v>33.75</v>
      </c>
    </row>
    <row r="28" spans="1:14" s="26" customFormat="1" ht="12.75">
      <c r="A28" s="30">
        <v>26</v>
      </c>
      <c r="B28" s="30">
        <v>22551</v>
      </c>
      <c r="C28" s="30" t="s">
        <v>165</v>
      </c>
      <c r="D28" s="30" t="s">
        <v>24</v>
      </c>
      <c r="E28" s="37">
        <v>183</v>
      </c>
      <c r="F28" s="30">
        <f t="shared" si="0"/>
        <v>117</v>
      </c>
      <c r="G28" s="30">
        <v>1749</v>
      </c>
      <c r="H28" s="30">
        <f t="shared" si="1"/>
        <v>1866</v>
      </c>
      <c r="I28" s="30"/>
      <c r="J28" s="31">
        <f t="shared" si="2"/>
        <v>12.75</v>
      </c>
      <c r="K28" s="37">
        <v>13</v>
      </c>
      <c r="L28" s="31">
        <f>IF(J28&gt;38,38,J28)</f>
        <v>12.75</v>
      </c>
      <c r="M28" s="30"/>
      <c r="N28" s="30"/>
    </row>
    <row r="29" spans="1:17" s="30" customFormat="1" ht="12.75">
      <c r="A29" s="30">
        <v>27</v>
      </c>
      <c r="B29" s="30">
        <v>21552</v>
      </c>
      <c r="C29" s="30" t="s">
        <v>82</v>
      </c>
      <c r="D29" s="30" t="s">
        <v>24</v>
      </c>
      <c r="E29" s="30">
        <v>168</v>
      </c>
      <c r="F29" s="30">
        <f t="shared" si="0"/>
        <v>216</v>
      </c>
      <c r="G29" s="30">
        <v>1650</v>
      </c>
      <c r="H29" s="30">
        <f t="shared" si="1"/>
        <v>1866</v>
      </c>
      <c r="J29" s="31">
        <f t="shared" si="2"/>
        <v>24</v>
      </c>
      <c r="K29" s="37">
        <v>24</v>
      </c>
      <c r="L29" s="31">
        <f>IF(J29&gt;38,38,J29)</f>
        <v>24</v>
      </c>
      <c r="O29" s="34"/>
      <c r="P29" s="33"/>
      <c r="Q29" s="29"/>
    </row>
    <row r="30" spans="1:12" s="30" customFormat="1" ht="12.75">
      <c r="A30" s="30">
        <v>28</v>
      </c>
      <c r="B30" s="30">
        <v>22261</v>
      </c>
      <c r="C30" s="30" t="s">
        <v>60</v>
      </c>
      <c r="D30" s="30" t="s">
        <v>24</v>
      </c>
      <c r="E30" s="37">
        <v>168</v>
      </c>
      <c r="F30" s="30">
        <f t="shared" si="0"/>
        <v>216</v>
      </c>
      <c r="G30" s="30">
        <v>1649</v>
      </c>
      <c r="H30" s="30">
        <f t="shared" si="1"/>
        <v>1865</v>
      </c>
      <c r="J30" s="31">
        <f t="shared" si="2"/>
        <v>24</v>
      </c>
      <c r="K30" s="37">
        <v>24</v>
      </c>
      <c r="L30" s="31">
        <f>IF(J30&gt;38,38,J30)</f>
        <v>24</v>
      </c>
    </row>
    <row r="31" spans="1:12" s="30" customFormat="1" ht="12.75">
      <c r="A31" s="30">
        <v>29</v>
      </c>
      <c r="B31" s="30">
        <v>21736</v>
      </c>
      <c r="C31" s="30" t="s">
        <v>182</v>
      </c>
      <c r="D31" s="30" t="s">
        <v>24</v>
      </c>
      <c r="E31" s="30">
        <v>203</v>
      </c>
      <c r="F31" s="30">
        <f t="shared" si="0"/>
        <v>0</v>
      </c>
      <c r="G31" s="30">
        <v>1805</v>
      </c>
      <c r="H31" s="30">
        <f t="shared" si="1"/>
        <v>1805</v>
      </c>
      <c r="J31" s="31">
        <f t="shared" si="2"/>
        <v>-2.25</v>
      </c>
      <c r="K31" s="37">
        <v>0</v>
      </c>
      <c r="L31" s="31">
        <f>IF(J31&gt;38,38,J31)</f>
        <v>-2.25</v>
      </c>
    </row>
    <row r="32" spans="1:12" s="30" customFormat="1" ht="12.75">
      <c r="A32" s="30">
        <v>30</v>
      </c>
      <c r="B32">
        <v>23451</v>
      </c>
      <c r="C32" s="37" t="s">
        <v>356</v>
      </c>
      <c r="D32" t="s">
        <v>24</v>
      </c>
      <c r="E32" s="37">
        <v>192</v>
      </c>
      <c r="F32" s="30">
        <f t="shared" si="0"/>
        <v>54</v>
      </c>
      <c r="G32" s="26">
        <v>1737</v>
      </c>
      <c r="H32" s="30">
        <f t="shared" si="1"/>
        <v>1791</v>
      </c>
      <c r="J32" s="31">
        <f t="shared" si="2"/>
        <v>6</v>
      </c>
      <c r="K32" s="37">
        <v>6</v>
      </c>
      <c r="L32" s="31">
        <f>IF(J32&lt;0,0,J32)</f>
        <v>6</v>
      </c>
    </row>
    <row r="33" spans="1:12" s="30" customFormat="1" ht="12.75">
      <c r="A33" s="30">
        <v>31</v>
      </c>
      <c r="B33" s="26">
        <v>1058</v>
      </c>
      <c r="C33" s="26" t="s">
        <v>40</v>
      </c>
      <c r="D33" s="26" t="s">
        <v>24</v>
      </c>
      <c r="E33" s="26">
        <v>200</v>
      </c>
      <c r="F33" s="30">
        <f t="shared" si="0"/>
        <v>0</v>
      </c>
      <c r="G33" s="26">
        <v>1767</v>
      </c>
      <c r="H33" s="26">
        <f t="shared" si="1"/>
        <v>1767</v>
      </c>
      <c r="I33" s="26"/>
      <c r="J33" s="27">
        <f t="shared" si="2"/>
        <v>0</v>
      </c>
      <c r="K33" s="37">
        <v>0</v>
      </c>
      <c r="L33" s="27">
        <f>IF(J33&gt;38,38,J33)</f>
        <v>0</v>
      </c>
    </row>
    <row r="34" spans="1:12" s="30" customFormat="1" ht="12.75">
      <c r="A34" s="30">
        <v>32</v>
      </c>
      <c r="B34" s="30">
        <v>17199</v>
      </c>
      <c r="C34" s="30" t="s">
        <v>44</v>
      </c>
      <c r="D34" s="26" t="s">
        <v>24</v>
      </c>
      <c r="E34" s="37">
        <v>211</v>
      </c>
      <c r="F34" s="30">
        <f t="shared" si="0"/>
        <v>0</v>
      </c>
      <c r="G34" s="26">
        <v>1746</v>
      </c>
      <c r="H34" s="30">
        <f t="shared" si="1"/>
        <v>1746</v>
      </c>
      <c r="J34" s="31">
        <f t="shared" si="2"/>
        <v>-8.25</v>
      </c>
      <c r="K34" s="37">
        <v>0</v>
      </c>
      <c r="L34" s="31">
        <f>IF(J34&lt;0,0,J34)</f>
        <v>0</v>
      </c>
    </row>
    <row r="35" spans="1:12" s="30" customFormat="1" ht="12.75">
      <c r="A35" s="30">
        <v>33</v>
      </c>
      <c r="B35" s="30">
        <v>21177</v>
      </c>
      <c r="C35" s="30" t="s">
        <v>233</v>
      </c>
      <c r="D35" s="30" t="s">
        <v>24</v>
      </c>
      <c r="E35" s="30">
        <v>197</v>
      </c>
      <c r="F35" s="30">
        <f t="shared" si="0"/>
        <v>18</v>
      </c>
      <c r="G35" s="30">
        <v>1718</v>
      </c>
      <c r="H35" s="30">
        <f t="shared" si="1"/>
        <v>1736</v>
      </c>
      <c r="J35" s="31">
        <f t="shared" si="2"/>
        <v>2.25</v>
      </c>
      <c r="K35" s="37">
        <v>2</v>
      </c>
      <c r="L35" s="31">
        <f>IF(J35&gt;38,38,J35)</f>
        <v>2.25</v>
      </c>
    </row>
    <row r="36" spans="1:12" s="30" customFormat="1" ht="12.75">
      <c r="A36" s="30">
        <v>34</v>
      </c>
      <c r="B36" s="30">
        <v>21089</v>
      </c>
      <c r="C36" s="30" t="s">
        <v>25</v>
      </c>
      <c r="D36" s="30" t="s">
        <v>19</v>
      </c>
      <c r="E36" s="37">
        <v>183</v>
      </c>
      <c r="F36" s="30">
        <f t="shared" si="0"/>
        <v>117</v>
      </c>
      <c r="G36" s="30">
        <v>1576</v>
      </c>
      <c r="H36" s="30">
        <f t="shared" si="1"/>
        <v>1693</v>
      </c>
      <c r="J36" s="31">
        <f t="shared" si="2"/>
        <v>12.75</v>
      </c>
      <c r="K36" s="37">
        <v>13</v>
      </c>
      <c r="L36" s="31">
        <f>IF(J36&lt;0,0,J36)</f>
        <v>12.75</v>
      </c>
    </row>
    <row r="37" spans="1:17" s="30" customFormat="1" ht="12.75">
      <c r="A37" s="30">
        <v>35</v>
      </c>
      <c r="B37" s="30">
        <v>22954</v>
      </c>
      <c r="C37" s="30" t="s">
        <v>269</v>
      </c>
      <c r="D37" s="30" t="s">
        <v>19</v>
      </c>
      <c r="E37" s="37">
        <v>189</v>
      </c>
      <c r="F37" s="30">
        <f t="shared" si="0"/>
        <v>72</v>
      </c>
      <c r="G37" s="26">
        <v>1596</v>
      </c>
      <c r="H37" s="30">
        <f t="shared" si="1"/>
        <v>1668</v>
      </c>
      <c r="J37" s="31">
        <f t="shared" si="2"/>
        <v>8.25</v>
      </c>
      <c r="K37" s="37">
        <v>8</v>
      </c>
      <c r="L37" s="31">
        <f>IF(J37&gt;38,38,J37)</f>
        <v>8.25</v>
      </c>
      <c r="P37" s="33"/>
      <c r="Q37" s="29"/>
    </row>
    <row r="38" spans="1:12" s="30" customFormat="1" ht="12.75">
      <c r="A38" s="30">
        <v>36</v>
      </c>
      <c r="B38" s="26">
        <v>24210</v>
      </c>
      <c r="C38" s="26" t="s">
        <v>433</v>
      </c>
      <c r="D38" s="26" t="s">
        <v>24</v>
      </c>
      <c r="E38" s="37">
        <v>132</v>
      </c>
      <c r="F38" s="30">
        <f t="shared" si="0"/>
        <v>342</v>
      </c>
      <c r="G38" s="30">
        <v>1306</v>
      </c>
      <c r="H38" s="30">
        <f t="shared" si="1"/>
        <v>1648</v>
      </c>
      <c r="I38" s="26" t="s">
        <v>297</v>
      </c>
      <c r="J38" s="31">
        <f t="shared" si="2"/>
        <v>51</v>
      </c>
      <c r="K38" s="37">
        <v>38</v>
      </c>
      <c r="L38" s="31">
        <f>IF(J38&gt;38,38,J38)</f>
        <v>38</v>
      </c>
    </row>
    <row r="39" spans="1:14" s="30" customFormat="1" ht="12.75">
      <c r="A39" s="30">
        <v>37</v>
      </c>
      <c r="B39" s="26">
        <v>24304</v>
      </c>
      <c r="C39" s="26" t="s">
        <v>483</v>
      </c>
      <c r="D39" s="26" t="s">
        <v>24</v>
      </c>
      <c r="E39" s="37">
        <v>180</v>
      </c>
      <c r="F39" s="30">
        <f t="shared" si="0"/>
        <v>135</v>
      </c>
      <c r="G39" s="30">
        <v>1511</v>
      </c>
      <c r="H39" s="26">
        <f t="shared" si="1"/>
        <v>1646</v>
      </c>
      <c r="J39" s="31">
        <f t="shared" si="2"/>
        <v>15</v>
      </c>
      <c r="K39" s="37">
        <v>15</v>
      </c>
      <c r="L39" s="31">
        <f>IF(J39&lt;0,0,J39)</f>
        <v>15</v>
      </c>
      <c r="N39" s="26"/>
    </row>
    <row r="40" spans="1:12" s="30" customFormat="1" ht="12.75">
      <c r="A40" s="30">
        <v>38</v>
      </c>
      <c r="B40" s="26">
        <v>24131</v>
      </c>
      <c r="C40" s="26" t="s">
        <v>439</v>
      </c>
      <c r="D40" s="26" t="s">
        <v>24</v>
      </c>
      <c r="E40" s="37">
        <v>188</v>
      </c>
      <c r="F40" s="30">
        <f t="shared" si="0"/>
        <v>81</v>
      </c>
      <c r="G40" s="30">
        <v>1514</v>
      </c>
      <c r="H40" s="26">
        <f t="shared" si="1"/>
        <v>1595</v>
      </c>
      <c r="J40" s="31">
        <f t="shared" si="2"/>
        <v>9</v>
      </c>
      <c r="K40" s="37">
        <v>9</v>
      </c>
      <c r="L40" s="31">
        <f>IF(J40&gt;38,38,J40)</f>
        <v>9</v>
      </c>
    </row>
    <row r="41" spans="2:13" s="30" customFormat="1" ht="12.75">
      <c r="B41" s="37"/>
      <c r="C41" s="37"/>
      <c r="D41" s="37"/>
      <c r="E41" s="37"/>
      <c r="K41" s="31"/>
      <c r="L41" s="37"/>
      <c r="M41" s="31"/>
    </row>
    <row r="42" spans="5:13" s="30" customFormat="1" ht="12.75">
      <c r="E42" s="37"/>
      <c r="K42" s="31"/>
      <c r="L42" s="37"/>
      <c r="M42" s="31"/>
    </row>
    <row r="43" spans="5:13" s="30" customFormat="1" ht="12.75">
      <c r="E43" s="37"/>
      <c r="K43" s="31"/>
      <c r="L43" s="37"/>
      <c r="M43" s="31"/>
    </row>
    <row r="44" spans="11:13" s="30" customFormat="1" ht="12.75">
      <c r="K44" s="31"/>
      <c r="L44" s="37"/>
      <c r="M44" s="31"/>
    </row>
    <row r="45" spans="7:13" s="30" customFormat="1" ht="12.75">
      <c r="G45" s="26"/>
      <c r="K45" s="31"/>
      <c r="L45" s="37"/>
      <c r="M45" s="31"/>
    </row>
    <row r="46" spans="5:13" s="30" customFormat="1" ht="12.75">
      <c r="E46" s="37"/>
      <c r="K46" s="31"/>
      <c r="L46" s="37"/>
      <c r="M46" s="31"/>
    </row>
    <row r="47" spans="2:13" s="30" customFormat="1" ht="12.75">
      <c r="B47" s="26"/>
      <c r="C47" s="26"/>
      <c r="D47" s="26"/>
      <c r="E47" s="37"/>
      <c r="G47" s="26"/>
      <c r="H47" s="26"/>
      <c r="I47" s="26"/>
      <c r="J47" s="26"/>
      <c r="K47" s="27"/>
      <c r="L47" s="37"/>
      <c r="M47" s="27"/>
    </row>
    <row r="48" spans="5:13" s="30" customFormat="1" ht="12.75">
      <c r="E48" s="37"/>
      <c r="K48" s="31"/>
      <c r="L48" s="37"/>
      <c r="M48" s="31"/>
    </row>
    <row r="49" spans="2:13" s="30" customFormat="1" ht="12.75">
      <c r="B49" s="37"/>
      <c r="C49" s="37"/>
      <c r="D49" s="37"/>
      <c r="E49" s="37"/>
      <c r="G49" s="37"/>
      <c r="J49" s="26"/>
      <c r="K49" s="31"/>
      <c r="L49" s="37"/>
      <c r="M49" s="31"/>
    </row>
    <row r="50" spans="4:15" s="30" customFormat="1" ht="12.75">
      <c r="D50"/>
      <c r="E50" s="37"/>
      <c r="K50" s="31"/>
      <c r="L50" s="37"/>
      <c r="M50" s="31"/>
      <c r="O50" s="32"/>
    </row>
    <row r="51" spans="5:13" s="30" customFormat="1" ht="12.75">
      <c r="E51" s="37"/>
      <c r="K51" s="31"/>
      <c r="L51" s="37"/>
      <c r="M51" s="31"/>
    </row>
    <row r="52" spans="5:15" s="30" customFormat="1" ht="12.75">
      <c r="E52" s="37"/>
      <c r="K52" s="31"/>
      <c r="L52" s="37"/>
      <c r="M52" s="31"/>
      <c r="O52" s="32"/>
    </row>
    <row r="53" spans="5:17" s="30" customFormat="1" ht="12.75">
      <c r="E53" s="37"/>
      <c r="K53" s="31"/>
      <c r="L53" s="37"/>
      <c r="M53" s="31"/>
      <c r="P53" s="33"/>
      <c r="Q53" s="29"/>
    </row>
    <row r="54" spans="5:13" s="30" customFormat="1" ht="12.75">
      <c r="E54" s="37"/>
      <c r="K54" s="31"/>
      <c r="L54" s="37"/>
      <c r="M54" s="31"/>
    </row>
    <row r="55" spans="2:13" s="30" customFormat="1" ht="12.75">
      <c r="B55" s="37"/>
      <c r="C55" s="37"/>
      <c r="D55" s="37"/>
      <c r="E55" s="37"/>
      <c r="G55" s="37"/>
      <c r="J55" s="26"/>
      <c r="K55" s="31"/>
      <c r="L55" s="37"/>
      <c r="M55" s="31"/>
    </row>
    <row r="56" spans="5:13" s="30" customFormat="1" ht="12.75">
      <c r="E56" s="37"/>
      <c r="K56" s="31"/>
      <c r="L56" s="37"/>
      <c r="M56" s="31"/>
    </row>
    <row r="57" spans="5:13" s="30" customFormat="1" ht="12.75">
      <c r="E57" s="37"/>
      <c r="K57" s="31"/>
      <c r="L57" s="37"/>
      <c r="M57" s="31"/>
    </row>
    <row r="58" spans="5:13" s="30" customFormat="1" ht="12.75">
      <c r="E58" s="37"/>
      <c r="K58" s="31"/>
      <c r="L58" s="37"/>
      <c r="M58" s="31"/>
    </row>
    <row r="59" spans="5:15" s="30" customFormat="1" ht="12.75">
      <c r="E59" s="37"/>
      <c r="K59" s="31"/>
      <c r="L59" s="37"/>
      <c r="M59" s="31"/>
      <c r="O59" s="32"/>
    </row>
    <row r="60" spans="5:13" s="30" customFormat="1" ht="12.75">
      <c r="E60" s="37"/>
      <c r="G60" s="26"/>
      <c r="K60" s="31"/>
      <c r="L60" s="37"/>
      <c r="M60" s="31"/>
    </row>
    <row r="61" spans="2:15" s="30" customFormat="1" ht="12.75">
      <c r="B61" s="37"/>
      <c r="C61" s="37"/>
      <c r="D61" s="37"/>
      <c r="E61" s="37"/>
      <c r="K61" s="31"/>
      <c r="L61" s="37"/>
      <c r="M61" s="31"/>
      <c r="O61" s="32"/>
    </row>
    <row r="62" spans="4:15" s="30" customFormat="1" ht="12.75">
      <c r="D62"/>
      <c r="E62" s="37"/>
      <c r="K62" s="31"/>
      <c r="L62" s="37"/>
      <c r="M62" s="31"/>
      <c r="O62" s="32"/>
    </row>
    <row r="63" spans="5:15" s="30" customFormat="1" ht="12.75">
      <c r="E63" s="37"/>
      <c r="K63" s="31"/>
      <c r="L63" s="37"/>
      <c r="M63" s="31"/>
      <c r="O63" s="32"/>
    </row>
    <row r="64" spans="5:13" s="30" customFormat="1" ht="12.75">
      <c r="E64" s="37"/>
      <c r="K64" s="31"/>
      <c r="L64" s="37"/>
      <c r="M64" s="31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Larsen</cp:lastModifiedBy>
  <cp:lastPrinted>2010-04-07T18:56:39Z</cp:lastPrinted>
  <dcterms:created xsi:type="dcterms:W3CDTF">2006-10-16T15:46:55Z</dcterms:created>
  <dcterms:modified xsi:type="dcterms:W3CDTF">2010-04-07T18:58:28Z</dcterms:modified>
  <cp:category/>
  <cp:version/>
  <cp:contentType/>
  <cp:contentStatus/>
</cp:coreProperties>
</file>